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Instructions" sheetId="1" state="visible" r:id="rId3"/>
    <sheet name="Score Engines" sheetId="2" state="visible" r:id="rId4"/>
    <sheet name="Model Reference" sheetId="3" state="visible" r:id="rId5"/>
    <sheet name="Scoring Log" sheetId="4" state="visible" r:id="rId6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<sst xmlns="http://schemas.openxmlformats.org/spreadsheetml/2006/main" count="143" uniqueCount="119">
  <si>
    <t xml:space="preserve">SkyBridge Airlines — Engine Maintenance Risk Scorer (Google Sheets Edition)</t>
  </si>
  <si>
    <t xml:space="preserve">PURPOSE</t>
  </si>
  <si>
    <t xml:space="preserve">Score engines for maintenance risk using logistic regression coefficients trained in Python.</t>
  </si>
  <si>
    <t xml:space="preserve">HOW TO USE</t>
  </si>
  <si>
    <t xml:space="preserve">Step 1:</t>
  </si>
  <si>
    <t xml:space="preserve">Go to the 'Score Engines' tab</t>
  </si>
  <si>
    <t xml:space="preserve">Step 2:</t>
  </si>
  <si>
    <t xml:space="preserve">Paste your engine data into the BLUE input columns (B through Q)</t>
  </si>
  <si>
    <t xml:space="preserve">Step 3:</t>
  </si>
  <si>
    <t xml:space="preserve">The ORANGE columns auto-calculate risk probability and recommendation</t>
  </si>
  <si>
    <t xml:space="preserve">Step 4:</t>
  </si>
  <si>
    <t xml:space="preserve">Sort by Risk Probability (descending) for your prioritized worklist</t>
  </si>
  <si>
    <t xml:space="preserve">Step 5:</t>
  </si>
  <si>
    <t xml:space="preserve">Use the Decision column to record your inspection decision</t>
  </si>
  <si>
    <t xml:space="preserve">APPS SCRIPT (Optional)</t>
  </si>
  <si>
    <t xml:space="preserve">For a polished experience, install the Apps Script from the companion file:</t>
  </si>
  <si>
    <t xml:space="preserve">1. Open Extensions &gt; Apps Script</t>
  </si>
  <si>
    <t xml:space="preserve">2. Paste the code from SkyBridge_AppsScript.js</t>
  </si>
  <si>
    <t xml:space="preserve">3. Save and refresh the sheet</t>
  </si>
  <si>
    <t xml:space="preserve">4. Use the new 'SkyBridge Maintenance' menu to score engines and format results</t>
  </si>
  <si>
    <t xml:space="preserve">MODEL DETAILS</t>
  </si>
  <si>
    <t xml:space="preserve">Algorithm:</t>
  </si>
  <si>
    <t xml:space="preserve">Logistic Regression (trained on 1,750 engines)</t>
  </si>
  <si>
    <t xml:space="preserve">Target:</t>
  </si>
  <si>
    <t xml:space="preserve">Unscheduled maintenance within 30 flight cycles</t>
  </si>
  <si>
    <t xml:space="preserve">Threshold:</t>
  </si>
  <si>
    <t xml:space="preserve">0.50 (engines above this are flagged for inspection)</t>
  </si>
  <si>
    <t xml:space="preserve">Last trained:</t>
  </si>
  <si>
    <t xml:space="preserve">2026-03-21</t>
  </si>
  <si>
    <t xml:space="preserve">COLOR GUIDE</t>
  </si>
  <si>
    <t xml:space="preserve">BLUE columns</t>
  </si>
  <si>
    <t xml:space="preserve">Your input data (paste here)</t>
  </si>
  <si>
    <t xml:space="preserve">ORANGE columns</t>
  </si>
  <si>
    <t xml:space="preserve">Auto-calculated by formulas (do not edit)</t>
  </si>
  <si>
    <t xml:space="preserve">GREEN column</t>
  </si>
  <si>
    <t xml:space="preserve">Your decision (type your choice)</t>
  </si>
  <si>
    <t xml:space="preserve">IMPORTANT</t>
  </si>
  <si>
    <t xml:space="preserve">This tool supplements — never replaces — engineering judgment.</t>
  </si>
  <si>
    <t xml:space="preserve">If something doesn't feel right about a HIGH-risk engine, inspect it.</t>
  </si>
  <si>
    <t xml:space="preserve">Row #</t>
  </si>
  <si>
    <t xml:space="preserve">Engine ID</t>
  </si>
  <si>
    <t xml:space="preserve">Aircraft ID</t>
  </si>
  <si>
    <t xml:space="preserve">Engine Type</t>
  </si>
  <si>
    <t xml:space="preserve">Flight Cycles Since Overhaul</t>
  </si>
  <si>
    <t xml:space="preserve">Avg Exhaust Temp (C)</t>
  </si>
  <si>
    <t xml:space="preserve">Avg Vibration Level</t>
  </si>
  <si>
    <t xml:space="preserve">Oil Pressure (PSI)</t>
  </si>
  <si>
    <t xml:space="preserve">Fuel Flow Rate (L/hr)</t>
  </si>
  <si>
    <t xml:space="preserve">Bleed Air Temp (C)</t>
  </si>
  <si>
    <t xml:space="preserve">Avg Flight Hrs/Cycle</t>
  </si>
  <si>
    <t xml:space="preserve">Routes Flown (30d)</t>
  </si>
  <si>
    <t xml:space="preserve">High Altitude %</t>
  </si>
  <si>
    <t xml:space="preserve">Days Since Last Inspection</t>
  </si>
  <si>
    <t xml:space="preserve">Prior Unscheduled Events (12m)</t>
  </si>
  <si>
    <t xml:space="preserve">Component Age (Years)</t>
  </si>
  <si>
    <t xml:space="preserve">Anomaly Flags (30d)</t>
  </si>
  <si>
    <t xml:space="preserve">Scaled Score</t>
  </si>
  <si>
    <t xml:space="preserve">Risk Probability</t>
  </si>
  <si>
    <t xml:space="preserve">Risk Level</t>
  </si>
  <si>
    <t xml:space="preserve">Recommended Action</t>
  </si>
  <si>
    <t xml:space="preserve">Your Decision</t>
  </si>
  <si>
    <t xml:space="preserve">Notes</t>
  </si>
  <si>
    <t xml:space="preserve">ENG-0238</t>
  </si>
  <si>
    <t xml:space="preserve">SB-737-136</t>
  </si>
  <si>
    <t xml:space="preserve">LEAP-1B</t>
  </si>
  <si>
    <t xml:space="preserve">ENG-0143</t>
  </si>
  <si>
    <t xml:space="preserve">SB-737-157</t>
  </si>
  <si>
    <t xml:space="preserve">CFM56-7B</t>
  </si>
  <si>
    <t xml:space="preserve">ENG-1866</t>
  </si>
  <si>
    <t xml:space="preserve">SB-737-120</t>
  </si>
  <si>
    <t xml:space="preserve">V2527-A5</t>
  </si>
  <si>
    <t xml:space="preserve">ENG-1531</t>
  </si>
  <si>
    <t xml:space="preserve">SB-737-106</t>
  </si>
  <si>
    <t xml:space="preserve">ENG-1386</t>
  </si>
  <si>
    <t xml:space="preserve">SB-737-150</t>
  </si>
  <si>
    <t xml:space="preserve">ENG-0756</t>
  </si>
  <si>
    <t xml:space="preserve">ENG-0121</t>
  </si>
  <si>
    <t xml:space="preserve">SB-737-114</t>
  </si>
  <si>
    <t xml:space="preserve">ENG-0059</t>
  </si>
  <si>
    <t xml:space="preserve">SB-737-124</t>
  </si>
  <si>
    <t xml:space="preserve">ENG-0994</t>
  </si>
  <si>
    <t xml:space="preserve">SB-737-144</t>
  </si>
  <si>
    <t xml:space="preserve">ENG-0400</t>
  </si>
  <si>
    <t xml:space="preserve">SB-737-107</t>
  </si>
  <si>
    <t xml:space="preserve">Logistic Regression Coefficients</t>
  </si>
  <si>
    <t xml:space="preserve">Feature</t>
  </si>
  <si>
    <t xml:space="preserve">Coefficient</t>
  </si>
  <si>
    <t xml:space="preserve">Scaler Mean</t>
  </si>
  <si>
    <t xml:space="preserve">Scaler Std</t>
  </si>
  <si>
    <t xml:space="preserve">Direction</t>
  </si>
  <si>
    <t xml:space="preserve">Intercept</t>
  </si>
  <si>
    <t xml:space="preserve">flight_cycles_since_overhaul</t>
  </si>
  <si>
    <t xml:space="preserve">increases risk</t>
  </si>
  <si>
    <t xml:space="preserve">avg_exhaust_temp_c</t>
  </si>
  <si>
    <t xml:space="preserve">avg_vibration_level</t>
  </si>
  <si>
    <t xml:space="preserve">decreases risk</t>
  </si>
  <si>
    <t xml:space="preserve">oil_pressure_psi</t>
  </si>
  <si>
    <t xml:space="preserve">fuel_flow_rate_lph</t>
  </si>
  <si>
    <t xml:space="preserve">bleed_air_temp_c</t>
  </si>
  <si>
    <t xml:space="preserve">avg_flight_hours_per_cycle</t>
  </si>
  <si>
    <t xml:space="preserve">routes_flown_30d</t>
  </si>
  <si>
    <t xml:space="preserve">high_altitude_pct</t>
  </si>
  <si>
    <t xml:space="preserve">days_since_last_inspection</t>
  </si>
  <si>
    <t xml:space="preserve">prior_unscheduled_events_12m</t>
  </si>
  <si>
    <t xml:space="preserve">component_age_years</t>
  </si>
  <si>
    <t xml:space="preserve">anomaly_flags_30d</t>
  </si>
  <si>
    <t xml:space="preserve">engine_type_encoded</t>
  </si>
  <si>
    <t xml:space="preserve">temp_x_vibration</t>
  </si>
  <si>
    <t xml:space="preserve">cycles_x_age</t>
  </si>
  <si>
    <t xml:space="preserve">risk_score_manual</t>
  </si>
  <si>
    <t xml:space="preserve">Scoring History Log</t>
  </si>
  <si>
    <t xml:space="preserve">Track each scoring run for audit and monitoring purposes</t>
  </si>
  <si>
    <t xml:space="preserve">Date</t>
  </si>
  <si>
    <t xml:space="preserve">Scored By</t>
  </si>
  <si>
    <t xml:space="preserve">Total Engines</t>
  </si>
  <si>
    <t xml:space="preserve">Flagged (INSPECT)</t>
  </si>
  <si>
    <t xml:space="preserve">HIGH Risk</t>
  </si>
  <si>
    <t xml:space="preserve">MEDIUM Risk</t>
  </si>
  <si>
    <t xml:space="preserve">LOW Risk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</si>
</sst>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00"/>
    <numFmt numFmtId="166" formatCode="0.0%"/>
  </numFmts>
  <fonts count="10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1E3A5F"/>
      <name val="Cambria"/>
      <family val="0"/>
      <charset val="1"/>
    </font>
    <font>
      <b val="true"/>
      <sz val="12"/>
      <color rgb="FF1E3A5F"/>
      <name val="Cambria"/>
      <family val="0"/>
      <charset val="1"/>
    </font>
    <font>
      <b val="true"/>
      <sz val="10"/>
      <color rgb="FF1E3A5F"/>
      <name val="Cambria"/>
      <family val="0"/>
      <charset val="1"/>
    </font>
    <font>
      <b val="true"/>
      <sz val="14"/>
      <color rgb="FF1E3A5F"/>
      <name val="Cambria"/>
      <family val="0"/>
      <charset val="1"/>
    </font>
    <font>
      <b val="true"/>
      <sz val="10"/>
      <name val="Cambria"/>
      <family val="0"/>
      <charset val="1"/>
    </font>
    <font>
      <i val="true"/>
      <sz val="10"/>
      <color rgb="FF999999"/>
      <name val="Cambria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CFE2F3"/>
        <bgColor rgb="FFD9D9D9"/>
      </patternFill>
    </fill>
    <fill>
      <patternFill patternType="solid">
        <fgColor rgb="FFFCE5CD"/>
        <bgColor rgb="FFFFF2CC"/>
      </patternFill>
    </fill>
    <fill>
      <patternFill patternType="solid">
        <fgColor rgb="FFD9EAD3"/>
        <bgColor rgb="FFD9D9D9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6" fillId="4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3">
    <dxf>
      <fill>
        <patternFill>
          <bgColor rgb="FFF4CCCC"/>
        </patternFill>
      </fill>
    </dxf>
    <dxf>
      <fill>
        <patternFill>
          <bgColor rgb="FFFFF2CC"/>
        </patternFill>
      </fill>
    </dxf>
    <dxf>
      <fill>
        <patternFill>
          <bgColor rgb="FFD9EAD3"/>
        </patternFill>
      </fill>
    </dxf>
  </dxfs>
  <colors>
    <indexedColors>
      <rgbColor rgb="FF000000"/>
      <rgbColor rgb="FFFCE5CD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D9D9D9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FE2F3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9EAD3"/>
      <rgbColor rgb="FFFFFF99"/>
      <rgbColor rgb="FF99CCFF"/>
      <rgbColor rgb="FFFF99CC"/>
      <rgbColor rgb="FFCC99FF"/>
      <rgbColor rgb="FFF4CCCC"/>
      <rgbColor rgb="FF3366FF"/>
      <rgbColor rgb="FF33CCCC"/>
      <rgbColor rgb="FF99CC00"/>
      <rgbColor rgb="FFFFCC00"/>
      <rgbColor rgb="FFFF9900"/>
      <rgbColor rgb="FFFF6600"/>
      <rgbColor rgb="FF666699"/>
      <rgbColor rgb="FF999999"/>
      <rgbColor rgb="FF1E3A5F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3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4"/>
    <col collapsed="false" customWidth="true" hidden="false" outlineLevel="0" max="2" min="2" style="0" width="75"/>
  </cols>
  <sheetData>
    <row r="1" customFormat="false" ht="19.7" hidden="false" customHeight="false" outlineLevel="0" collapsed="false">
      <c r="A1" s="1" t="s">
        <v>0</v>
      </c>
    </row>
    <row r="3" customFormat="false" ht="15" hidden="false" customHeight="false" outlineLevel="0" collapsed="false">
      <c r="A3" s="2" t="s">
        <v>1</v>
      </c>
      <c r="B3" s="3" t="s">
        <v>2</v>
      </c>
    </row>
    <row r="5" customFormat="false" ht="15" hidden="false" customHeight="false" outlineLevel="0" collapsed="false">
      <c r="A5" s="2" t="s">
        <v>3</v>
      </c>
    </row>
    <row r="6" customFormat="false" ht="15" hidden="false" customHeight="false" outlineLevel="0" collapsed="false">
      <c r="A6" s="0" t="s">
        <v>4</v>
      </c>
      <c r="B6" s="0" t="s">
        <v>5</v>
      </c>
    </row>
    <row r="7" customFormat="false" ht="15" hidden="false" customHeight="false" outlineLevel="0" collapsed="false">
      <c r="A7" s="0" t="s">
        <v>6</v>
      </c>
      <c r="B7" s="0" t="s">
        <v>7</v>
      </c>
    </row>
    <row r="8" customFormat="false" ht="15" hidden="false" customHeight="false" outlineLevel="0" collapsed="false">
      <c r="A8" s="0" t="s">
        <v>8</v>
      </c>
      <c r="B8" s="0" t="s">
        <v>9</v>
      </c>
    </row>
    <row r="9" customFormat="false" ht="15" hidden="false" customHeight="false" outlineLevel="0" collapsed="false">
      <c r="A9" s="0" t="s">
        <v>10</v>
      </c>
      <c r="B9" s="0" t="s">
        <v>11</v>
      </c>
    </row>
    <row r="10" customFormat="false" ht="15" hidden="false" customHeight="false" outlineLevel="0" collapsed="false">
      <c r="A10" s="0" t="s">
        <v>12</v>
      </c>
      <c r="B10" s="0" t="s">
        <v>13</v>
      </c>
    </row>
    <row r="12" customFormat="false" ht="15" hidden="false" customHeight="false" outlineLevel="0" collapsed="false">
      <c r="A12" s="2" t="s">
        <v>14</v>
      </c>
    </row>
    <row r="13" customFormat="false" ht="15" hidden="false" customHeight="false" outlineLevel="0" collapsed="false">
      <c r="B13" s="0" t="s">
        <v>15</v>
      </c>
    </row>
    <row r="14" customFormat="false" ht="15" hidden="false" customHeight="false" outlineLevel="0" collapsed="false">
      <c r="B14" s="0" t="s">
        <v>16</v>
      </c>
    </row>
    <row r="15" customFormat="false" ht="15" hidden="false" customHeight="false" outlineLevel="0" collapsed="false">
      <c r="B15" s="0" t="s">
        <v>17</v>
      </c>
    </row>
    <row r="16" customFormat="false" ht="15" hidden="false" customHeight="false" outlineLevel="0" collapsed="false">
      <c r="B16" s="0" t="s">
        <v>18</v>
      </c>
    </row>
    <row r="17" customFormat="false" ht="15" hidden="false" customHeight="false" outlineLevel="0" collapsed="false">
      <c r="B17" s="0" t="s">
        <v>19</v>
      </c>
    </row>
    <row r="19" customFormat="false" ht="15" hidden="false" customHeight="false" outlineLevel="0" collapsed="false">
      <c r="A19" s="2" t="s">
        <v>20</v>
      </c>
    </row>
    <row r="20" customFormat="false" ht="15" hidden="false" customHeight="false" outlineLevel="0" collapsed="false">
      <c r="A20" s="0" t="s">
        <v>21</v>
      </c>
      <c r="B20" s="0" t="s">
        <v>22</v>
      </c>
    </row>
    <row r="21" customFormat="false" ht="15" hidden="false" customHeight="false" outlineLevel="0" collapsed="false">
      <c r="A21" s="0" t="s">
        <v>23</v>
      </c>
      <c r="B21" s="0" t="s">
        <v>24</v>
      </c>
    </row>
    <row r="22" customFormat="false" ht="15" hidden="false" customHeight="false" outlineLevel="0" collapsed="false">
      <c r="A22" s="0" t="s">
        <v>25</v>
      </c>
      <c r="B22" s="0" t="s">
        <v>26</v>
      </c>
    </row>
    <row r="23" customFormat="false" ht="15" hidden="false" customHeight="false" outlineLevel="0" collapsed="false">
      <c r="A23" s="0" t="s">
        <v>27</v>
      </c>
      <c r="B23" s="0" t="s">
        <v>28</v>
      </c>
    </row>
    <row r="25" customFormat="false" ht="15" hidden="false" customHeight="false" outlineLevel="0" collapsed="false">
      <c r="A25" s="2" t="s">
        <v>29</v>
      </c>
    </row>
    <row r="26" customFormat="false" ht="15" hidden="false" customHeight="false" outlineLevel="0" collapsed="false">
      <c r="A26" s="0" t="s">
        <v>30</v>
      </c>
      <c r="B26" s="0" t="s">
        <v>31</v>
      </c>
    </row>
    <row r="27" customFormat="false" ht="15" hidden="false" customHeight="false" outlineLevel="0" collapsed="false">
      <c r="A27" s="0" t="s">
        <v>32</v>
      </c>
      <c r="B27" s="0" t="s">
        <v>33</v>
      </c>
    </row>
    <row r="28" customFormat="false" ht="15" hidden="false" customHeight="false" outlineLevel="0" collapsed="false">
      <c r="A28" s="0" t="s">
        <v>34</v>
      </c>
      <c r="B28" s="0" t="s">
        <v>35</v>
      </c>
    </row>
    <row r="29" customFormat="false" ht="15" hidden="false" customHeight="false" outlineLevel="0" collapsed="false">
      <c r="A29" s="2"/>
    </row>
    <row r="30" customFormat="false" ht="15" hidden="false" customHeight="false" outlineLevel="0" collapsed="false">
      <c r="A30" s="0" t="s">
        <v>36</v>
      </c>
      <c r="B30" s="0" t="s">
        <v>37</v>
      </c>
    </row>
    <row r="31" customFormat="false" ht="15" hidden="false" customHeight="false" outlineLevel="0" collapsed="false">
      <c r="B31" s="0" t="s">
        <v>38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W5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1" topLeftCell="B2" activePane="bottomRight" state="frozen"/>
      <selection pane="topLeft" activeCell="A1" activeCellId="0" sqref="A1"/>
      <selection pane="topRight" activeCell="B1" activeCellId="0" sqref="B1"/>
      <selection pane="bottomLeft" activeCell="A2" activeCellId="0" sqref="A2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6"/>
    <col collapsed="false" customWidth="true" hidden="false" outlineLevel="0" max="4" min="2" style="0" width="12"/>
    <col collapsed="false" customWidth="true" hidden="false" outlineLevel="0" max="6" min="5" style="0" width="14"/>
    <col collapsed="false" customWidth="true" hidden="false" outlineLevel="0" max="8" min="7" style="0" width="12"/>
    <col collapsed="false" customWidth="true" hidden="false" outlineLevel="0" max="9" min="9" style="0" width="14"/>
    <col collapsed="false" customWidth="true" hidden="false" outlineLevel="0" max="13" min="10" style="0" width="12"/>
    <col collapsed="false" customWidth="true" hidden="false" outlineLevel="0" max="15" min="14" style="0" width="14"/>
    <col collapsed="false" customWidth="true" hidden="false" outlineLevel="0" max="17" min="16" style="0" width="12"/>
    <col collapsed="false" customWidth="true" hidden="false" outlineLevel="0" max="19" min="18" style="0" width="14"/>
    <col collapsed="false" customWidth="true" hidden="false" outlineLevel="0" max="20" min="20" style="0" width="12"/>
    <col collapsed="false" customWidth="true" hidden="false" outlineLevel="0" max="21" min="21" style="0" width="16"/>
    <col collapsed="false" customWidth="true" hidden="false" outlineLevel="0" max="22" min="22" style="0" width="14"/>
    <col collapsed="false" customWidth="true" hidden="false" outlineLevel="0" max="23" min="23" style="0" width="20"/>
  </cols>
  <sheetData>
    <row r="1" customFormat="false" ht="35.05" hidden="false" customHeight="false" outlineLevel="0" collapsed="false">
      <c r="A1" s="4" t="s">
        <v>39</v>
      </c>
      <c r="B1" s="4" t="s">
        <v>40</v>
      </c>
      <c r="C1" s="4" t="s">
        <v>41</v>
      </c>
      <c r="D1" s="4" t="s">
        <v>42</v>
      </c>
      <c r="E1" s="4" t="s">
        <v>43</v>
      </c>
      <c r="F1" s="4" t="s">
        <v>44</v>
      </c>
      <c r="G1" s="4" t="s">
        <v>45</v>
      </c>
      <c r="H1" s="4" t="s">
        <v>46</v>
      </c>
      <c r="I1" s="4" t="s">
        <v>47</v>
      </c>
      <c r="J1" s="4" t="s">
        <v>48</v>
      </c>
      <c r="K1" s="4" t="s">
        <v>49</v>
      </c>
      <c r="L1" s="4" t="s">
        <v>50</v>
      </c>
      <c r="M1" s="4" t="s">
        <v>51</v>
      </c>
      <c r="N1" s="4" t="s">
        <v>52</v>
      </c>
      <c r="O1" s="4" t="s">
        <v>53</v>
      </c>
      <c r="P1" s="4" t="s">
        <v>54</v>
      </c>
      <c r="Q1" s="4" t="s">
        <v>55</v>
      </c>
      <c r="R1" s="5" t="s">
        <v>56</v>
      </c>
      <c r="S1" s="5" t="s">
        <v>57</v>
      </c>
      <c r="T1" s="5" t="s">
        <v>58</v>
      </c>
      <c r="U1" s="5" t="s">
        <v>59</v>
      </c>
      <c r="V1" s="6" t="s">
        <v>60</v>
      </c>
      <c r="W1" s="6" t="s">
        <v>61</v>
      </c>
    </row>
    <row r="2" customFormat="false" ht="15" hidden="false" customHeight="false" outlineLevel="0" collapsed="false">
      <c r="A2" s="0" t="n">
        <v>1</v>
      </c>
      <c r="B2" s="0" t="s">
        <v>62</v>
      </c>
      <c r="C2" s="0" t="s">
        <v>63</v>
      </c>
      <c r="D2" s="0" t="s">
        <v>64</v>
      </c>
      <c r="E2" s="0" t="n">
        <v>982</v>
      </c>
      <c r="F2" s="0" t="n">
        <v>610.4</v>
      </c>
      <c r="G2" s="0" t="n">
        <v>1.43</v>
      </c>
      <c r="H2" s="0" t="n">
        <v>33</v>
      </c>
      <c r="I2" s="0" t="n">
        <v>2585</v>
      </c>
      <c r="J2" s="0" t="n">
        <v>203.4</v>
      </c>
      <c r="K2" s="0" t="n">
        <v>2.9</v>
      </c>
      <c r="L2" s="0" t="n">
        <v>23</v>
      </c>
      <c r="M2" s="0" t="n">
        <v>0.76</v>
      </c>
      <c r="N2" s="0" t="n">
        <v>5</v>
      </c>
      <c r="O2" s="0" t="n">
        <v>0</v>
      </c>
      <c r="P2" s="0" t="n">
        <v>11.2</v>
      </c>
      <c r="Q2" s="0" t="n">
        <v>1</v>
      </c>
      <c r="R2" s="7" t="n">
        <f aca="false">IF(B2="","",(-0.771102+0.941094*(E2-4988.069143)/4600.162385+0.329989*(F2-619.994)/39.11327+-0.08813*(G2-0.825366)/0.796263+-0.062737*(H2-44.928286)/8.020845+0.709515*(I2-2800.384)/202.490381+0.145773*(J2-199.8432)/24.696805+-0.183284*(K2-3.491886)/0.792214+-0.084445*(L2-22.154857)/4.754008+0.051028*(M2-0.7158)/0.157842+0.347692*(N2-46.076)/46.27459+0.016643*(O2-0.831429)/0.922503+0.278748*(P2-7.794114)/4.222569+0.15489*(Q2-1.226857)/1.09569+-0.010483*(IF(D2="LEAP-1B",1,IF(D2="V2527-A5",2,0))-0.760571)/0.767437+0.583894*(F2*G2-512.433011)/499.437032+0.014928*(E2*P2-39506.766457)/46035.284013+0.267437*((Q2*2+O2*3+IF(N2&gt;90,1,0))-5.090857)/3.610663))</f>
        <v>-2.19363074318193</v>
      </c>
      <c r="S2" s="8" t="n">
        <f aca="false">IF(R2="","",1/(1+EXP(-R2)))</f>
        <v>0.100323910357303</v>
      </c>
      <c r="T2" s="0" t="str">
        <f aca="false">IF(S2="","",IF(S2&gt;=0.6,"HIGH",IF(S2&gt;=0.3,"MEDIUM","LOW")))</f>
        <v>LOW</v>
      </c>
      <c r="U2" s="0" t="str">
        <f aca="false">IF(S2="","",IF(S2&gt;=0.5,"INSPECT","MONITOR"))</f>
        <v>MONITOR</v>
      </c>
    </row>
    <row r="3" customFormat="false" ht="15" hidden="false" customHeight="false" outlineLevel="0" collapsed="false">
      <c r="A3" s="0" t="n">
        <v>2</v>
      </c>
      <c r="B3" s="0" t="s">
        <v>65</v>
      </c>
      <c r="C3" s="0" t="s">
        <v>66</v>
      </c>
      <c r="D3" s="0" t="s">
        <v>67</v>
      </c>
      <c r="E3" s="0" t="n">
        <v>2355</v>
      </c>
      <c r="F3" s="0" t="n">
        <v>569.4</v>
      </c>
      <c r="G3" s="0" t="n">
        <v>0.31</v>
      </c>
      <c r="H3" s="0" t="n">
        <v>53.8</v>
      </c>
      <c r="I3" s="0" t="n">
        <v>2665</v>
      </c>
      <c r="J3" s="0" t="n">
        <v>206.8</v>
      </c>
      <c r="K3" s="0" t="n">
        <v>3.6</v>
      </c>
      <c r="L3" s="0" t="n">
        <v>20</v>
      </c>
      <c r="M3" s="0" t="n">
        <v>0.97</v>
      </c>
      <c r="N3" s="0" t="n">
        <v>34</v>
      </c>
      <c r="O3" s="0" t="n">
        <v>1</v>
      </c>
      <c r="P3" s="0" t="n">
        <v>4.3</v>
      </c>
      <c r="Q3" s="0" t="n">
        <v>1</v>
      </c>
      <c r="R3" s="7" t="n">
        <f aca="false">IF(B3="","",(-0.771102+0.941094*(E3-4988.069143)/4600.162385+0.329989*(F3-619.994)/39.11327+-0.08813*(G3-0.825366)/0.796263+-0.062737*(H3-44.928286)/8.020845+0.709515*(I3-2800.384)/202.490381+0.145773*(J3-199.8432)/24.696805+-0.183284*(K3-3.491886)/0.792214+-0.084445*(L3-22.154857)/4.754008+0.051028*(M3-0.7158)/0.157842+0.347692*(N3-46.076)/46.27459+0.016643*(O3-0.831429)/0.922503+0.278748*(P3-7.794114)/4.222569+0.15489*(Q3-1.226857)/1.09569+-0.010483*(IF(D3="LEAP-1B",1,IF(D3="V2527-A5",2,0))-0.760571)/0.767437+0.583894*(F3*G3-512.433011)/499.437032+0.014928*(E3*P3-39506.766457)/46035.284013+0.267437*((Q3*2+O3*3+IF(N3&gt;90,1,0))-5.090857)/3.610663))</f>
        <v>-2.83585972693888</v>
      </c>
      <c r="S3" s="8" t="n">
        <f aca="false">IF(R3="","",1/(1+EXP(-R3)))</f>
        <v>0.0554168653369388</v>
      </c>
      <c r="T3" s="0" t="str">
        <f aca="false">IF(S3="","",IF(S3&gt;=0.6,"HIGH",IF(S3&gt;=0.3,"MEDIUM","LOW")))</f>
        <v>LOW</v>
      </c>
      <c r="U3" s="0" t="str">
        <f aca="false">IF(S3="","",IF(S3&gt;=0.5,"INSPECT","MONITOR"))</f>
        <v>MONITOR</v>
      </c>
    </row>
    <row r="4" customFormat="false" ht="15" hidden="false" customHeight="false" outlineLevel="0" collapsed="false">
      <c r="A4" s="0" t="n">
        <v>3</v>
      </c>
      <c r="B4" s="0" t="s">
        <v>68</v>
      </c>
      <c r="C4" s="0" t="s">
        <v>69</v>
      </c>
      <c r="D4" s="0" t="s">
        <v>70</v>
      </c>
      <c r="E4" s="0" t="n">
        <v>7911</v>
      </c>
      <c r="F4" s="0" t="n">
        <v>621</v>
      </c>
      <c r="G4" s="0" t="n">
        <v>1.36</v>
      </c>
      <c r="H4" s="0" t="n">
        <v>33.7</v>
      </c>
      <c r="I4" s="0" t="n">
        <v>3130</v>
      </c>
      <c r="J4" s="0" t="n">
        <v>255.5</v>
      </c>
      <c r="K4" s="0" t="n">
        <v>4</v>
      </c>
      <c r="L4" s="0" t="n">
        <v>27</v>
      </c>
      <c r="M4" s="0" t="n">
        <v>0.76</v>
      </c>
      <c r="N4" s="0" t="n">
        <v>76</v>
      </c>
      <c r="O4" s="0" t="n">
        <v>2</v>
      </c>
      <c r="P4" s="0" t="n">
        <v>12.9</v>
      </c>
      <c r="Q4" s="0" t="n">
        <v>1</v>
      </c>
      <c r="R4" s="7" t="n">
        <f aca="false">IF(B4="","",(-0.771102+0.941094*(E4-4988.069143)/4600.162385+0.329989*(F4-619.994)/39.11327+-0.08813*(G4-0.825366)/0.796263+-0.062737*(H4-44.928286)/8.020845+0.709515*(I4-2800.384)/202.490381+0.145773*(J4-199.8432)/24.696805+-0.183284*(K4-3.491886)/0.792214+-0.084445*(L4-22.154857)/4.754008+0.051028*(M4-0.7158)/0.157842+0.347692*(N4-46.076)/46.27459+0.016643*(O4-0.831429)/0.922503+0.278748*(P4-7.794114)/4.222569+0.15489*(Q4-1.226857)/1.09569+-0.010483*(IF(D4="LEAP-1B",1,IF(D4="V2527-A5",2,0))-0.760571)/0.767437+0.583894*(F4*G4-512.433011)/499.437032+0.014928*(E4*P4-39506.766457)/46035.284013+0.267437*((Q4*2+O4*3+IF(N4&gt;90,1,0))-5.090857)/3.610663))</f>
        <v>2.31617636961086</v>
      </c>
      <c r="S4" s="8" t="n">
        <f aca="false">IF(R4="","",1/(1+EXP(-R4)))</f>
        <v>0.910207927201136</v>
      </c>
      <c r="T4" s="0" t="str">
        <f aca="false">IF(S4="","",IF(S4&gt;=0.6,"HIGH",IF(S4&gt;=0.3,"MEDIUM","LOW")))</f>
        <v>HIGH</v>
      </c>
      <c r="U4" s="0" t="str">
        <f aca="false">IF(S4="","",IF(S4&gt;=0.5,"INSPECT","MONITOR"))</f>
        <v>INSPECT</v>
      </c>
    </row>
    <row r="5" customFormat="false" ht="15" hidden="false" customHeight="false" outlineLevel="0" collapsed="false">
      <c r="A5" s="0" t="n">
        <v>4</v>
      </c>
      <c r="B5" s="0" t="s">
        <v>71</v>
      </c>
      <c r="C5" s="0" t="s">
        <v>72</v>
      </c>
      <c r="D5" s="0" t="s">
        <v>64</v>
      </c>
      <c r="E5" s="0" t="n">
        <v>776</v>
      </c>
      <c r="F5" s="0" t="n">
        <v>655</v>
      </c>
      <c r="G5" s="0" t="n">
        <v>0.33</v>
      </c>
      <c r="H5" s="0" t="n">
        <v>45.9</v>
      </c>
      <c r="I5" s="0" t="n">
        <v>2758</v>
      </c>
      <c r="J5" s="0" t="n">
        <v>176.3</v>
      </c>
      <c r="K5" s="0" t="n">
        <v>4</v>
      </c>
      <c r="L5" s="0" t="n">
        <v>26</v>
      </c>
      <c r="M5" s="0" t="n">
        <v>0.86</v>
      </c>
      <c r="N5" s="0" t="n">
        <v>19</v>
      </c>
      <c r="O5" s="0" t="n">
        <v>1</v>
      </c>
      <c r="P5" s="0" t="n">
        <v>4.6</v>
      </c>
      <c r="Q5" s="0" t="n">
        <v>1</v>
      </c>
      <c r="R5" s="7" t="n">
        <f aca="false">IF(B5="","",(-0.771102+0.941094*(E5-4988.069143)/4600.162385+0.329989*(F5-619.994)/39.11327+-0.08813*(G5-0.825366)/0.796263+-0.062737*(H5-44.928286)/8.020845+0.709515*(I5-2800.384)/202.490381+0.145773*(J5-199.8432)/24.696805+-0.183284*(K5-3.491886)/0.792214+-0.084445*(L5-22.154857)/4.754008+0.051028*(M5-0.7158)/0.157842+0.347692*(N5-46.076)/46.27459+0.016643*(O5-0.831429)/0.922503+0.278748*(P5-7.794114)/4.222569+0.15489*(Q5-1.226857)/1.09569+-0.010483*(IF(D5="LEAP-1B",1,IF(D5="V2527-A5",2,0))-0.760571)/0.767437+0.583894*(F5*G5-512.433011)/499.437032+0.014928*(E5*P5-39506.766457)/46035.284013+0.267437*((Q5*2+O5*3+IF(N5&gt;90,1,0))-5.090857)/3.610663))</f>
        <v>-2.52831414042954</v>
      </c>
      <c r="S5" s="8" t="n">
        <f aca="false">IF(R5="","",1/(1+EXP(-R5)))</f>
        <v>0.0738969375452189</v>
      </c>
      <c r="T5" s="0" t="str">
        <f aca="false">IF(S5="","",IF(S5&gt;=0.6,"HIGH",IF(S5&gt;=0.3,"MEDIUM","LOW")))</f>
        <v>LOW</v>
      </c>
      <c r="U5" s="0" t="str">
        <f aca="false">IF(S5="","",IF(S5&gt;=0.5,"INSPECT","MONITOR"))</f>
        <v>MONITOR</v>
      </c>
    </row>
    <row r="6" customFormat="false" ht="15" hidden="false" customHeight="false" outlineLevel="0" collapsed="false">
      <c r="A6" s="0" t="n">
        <v>5</v>
      </c>
      <c r="B6" s="0" t="s">
        <v>73</v>
      </c>
      <c r="C6" s="0" t="s">
        <v>74</v>
      </c>
      <c r="D6" s="0" t="s">
        <v>64</v>
      </c>
      <c r="E6" s="0" t="n">
        <v>1160</v>
      </c>
      <c r="F6" s="0" t="n">
        <v>566</v>
      </c>
      <c r="G6" s="0" t="n">
        <v>0.37</v>
      </c>
      <c r="H6" s="0" t="n">
        <v>44.3</v>
      </c>
      <c r="I6" s="0" t="n">
        <v>3220</v>
      </c>
      <c r="J6" s="0" t="n">
        <v>197.7</v>
      </c>
      <c r="K6" s="0" t="n">
        <v>3.6</v>
      </c>
      <c r="L6" s="0" t="n">
        <v>20</v>
      </c>
      <c r="M6" s="0" t="n">
        <v>0.62</v>
      </c>
      <c r="N6" s="0" t="n">
        <v>5</v>
      </c>
      <c r="O6" s="0" t="n">
        <v>2</v>
      </c>
      <c r="P6" s="0" t="n">
        <v>2.8</v>
      </c>
      <c r="Q6" s="0" t="n">
        <v>3</v>
      </c>
      <c r="R6" s="7" t="n">
        <f aca="false">IF(B6="","",(-0.771102+0.941094*(E6-4988.069143)/4600.162385+0.329989*(F6-619.994)/39.11327+-0.08813*(G6-0.825366)/0.796263+-0.062737*(H6-44.928286)/8.020845+0.709515*(I6-2800.384)/202.490381+0.145773*(J6-199.8432)/24.696805+-0.183284*(K6-3.491886)/0.792214+-0.084445*(L6-22.154857)/4.754008+0.051028*(M6-0.7158)/0.157842+0.347692*(N6-46.076)/46.27459+0.016643*(O6-0.831429)/0.922503+0.278748*(P6-7.794114)/4.222569+0.15489*(Q6-1.226857)/1.09569+-0.010483*(IF(D6="LEAP-1B",1,IF(D6="V2527-A5",2,0))-0.760571)/0.767437+0.583894*(F6*G6-512.433011)/499.437032+0.014928*(E6*P6-39506.766457)/46035.284013+0.267437*((Q6*2+O6*3+IF(N6&gt;90,1,0))-5.090857)/3.610663))</f>
        <v>-0.738612862156506</v>
      </c>
      <c r="S6" s="8" t="n">
        <f aca="false">IF(R6="","",1/(1+EXP(-R6)))</f>
        <v>0.323307547057824</v>
      </c>
      <c r="T6" s="0" t="str">
        <f aca="false">IF(S6="","",IF(S6&gt;=0.6,"HIGH",IF(S6&gt;=0.3,"MEDIUM","LOW")))</f>
        <v>MEDIUM</v>
      </c>
      <c r="U6" s="0" t="str">
        <f aca="false">IF(S6="","",IF(S6&gt;=0.5,"INSPECT","MONITOR"))</f>
        <v>MONITOR</v>
      </c>
    </row>
    <row r="7" customFormat="false" ht="15" hidden="false" customHeight="false" outlineLevel="0" collapsed="false">
      <c r="A7" s="0" t="n">
        <v>6</v>
      </c>
      <c r="B7" s="0" t="s">
        <v>75</v>
      </c>
      <c r="C7" s="0" t="s">
        <v>66</v>
      </c>
      <c r="D7" s="0" t="s">
        <v>67</v>
      </c>
      <c r="E7" s="0" t="n">
        <v>493</v>
      </c>
      <c r="F7" s="0" t="n">
        <v>612</v>
      </c>
      <c r="G7" s="0" t="n">
        <v>0.33</v>
      </c>
      <c r="H7" s="0" t="n">
        <v>50.8</v>
      </c>
      <c r="I7" s="0" t="n">
        <v>2731</v>
      </c>
      <c r="J7" s="0" t="n">
        <v>234.5</v>
      </c>
      <c r="K7" s="0" t="n">
        <v>2.3</v>
      </c>
      <c r="L7" s="0" t="n">
        <v>19</v>
      </c>
      <c r="M7" s="0" t="n">
        <v>0.53</v>
      </c>
      <c r="N7" s="0" t="n">
        <v>5</v>
      </c>
      <c r="O7" s="0" t="n">
        <v>1</v>
      </c>
      <c r="P7" s="0" t="n">
        <v>7</v>
      </c>
      <c r="Q7" s="0" t="n">
        <v>2</v>
      </c>
      <c r="R7" s="7" t="n">
        <f aca="false">IF(B7="","",(-0.771102+0.941094*(E7-4988.069143)/4600.162385+0.329989*(F7-619.994)/39.11327+-0.08813*(G7-0.825366)/0.796263+-0.062737*(H7-44.928286)/8.020845+0.709515*(I7-2800.384)/202.490381+0.145773*(J7-199.8432)/24.696805+-0.183284*(K7-3.491886)/0.792214+-0.084445*(L7-22.154857)/4.754008+0.051028*(M7-0.7158)/0.157842+0.347692*(N7-46.076)/46.27459+0.016643*(O7-0.831429)/0.922503+0.278748*(P7-7.794114)/4.222569+0.15489*(Q7-1.226857)/1.09569+-0.010483*(IF(D7="LEAP-1B",1,IF(D7="V2527-A5",2,0))-0.760571)/0.767437+0.583894*(F7*G7-512.433011)/499.437032+0.014928*(E7*P7-39506.766457)/46035.284013+0.267437*((Q7*2+O7*3+IF(N7&gt;90,1,0))-5.090857)/3.610663))</f>
        <v>-1.98766109992078</v>
      </c>
      <c r="S7" s="8" t="n">
        <f aca="false">IF(R7="","",1/(1+EXP(-R7)))</f>
        <v>0.120504526609035</v>
      </c>
      <c r="T7" s="0" t="str">
        <f aca="false">IF(S7="","",IF(S7&gt;=0.6,"HIGH",IF(S7&gt;=0.3,"MEDIUM","LOW")))</f>
        <v>LOW</v>
      </c>
      <c r="U7" s="0" t="str">
        <f aca="false">IF(S7="","",IF(S7&gt;=0.5,"INSPECT","MONITOR"))</f>
        <v>MONITOR</v>
      </c>
    </row>
    <row r="8" customFormat="false" ht="15" hidden="false" customHeight="false" outlineLevel="0" collapsed="false">
      <c r="A8" s="0" t="n">
        <v>7</v>
      </c>
      <c r="B8" s="0" t="s">
        <v>76</v>
      </c>
      <c r="C8" s="0" t="s">
        <v>77</v>
      </c>
      <c r="D8" s="0" t="s">
        <v>67</v>
      </c>
      <c r="E8" s="0" t="n">
        <v>14140</v>
      </c>
      <c r="F8" s="0" t="n">
        <v>653.7</v>
      </c>
      <c r="G8" s="0" t="n">
        <v>0.1</v>
      </c>
      <c r="H8" s="0" t="n">
        <v>57.8</v>
      </c>
      <c r="I8" s="0" t="n">
        <v>2542</v>
      </c>
      <c r="J8" s="0" t="n">
        <v>164.5</v>
      </c>
      <c r="K8" s="0" t="n">
        <v>3.5</v>
      </c>
      <c r="L8" s="0" t="n">
        <v>30</v>
      </c>
      <c r="M8" s="0" t="n">
        <v>0.73</v>
      </c>
      <c r="N8" s="0" t="n">
        <v>5</v>
      </c>
      <c r="O8" s="0" t="n">
        <v>0</v>
      </c>
      <c r="P8" s="0" t="n">
        <v>11.2</v>
      </c>
      <c r="Q8" s="0" t="n">
        <v>0</v>
      </c>
      <c r="R8" s="7" t="n">
        <f aca="false">IF(B8="","",(-0.771102+0.941094*(E8-4988.069143)/4600.162385+0.329989*(F8-619.994)/39.11327+-0.08813*(G8-0.825366)/0.796263+-0.062737*(H8-44.928286)/8.020845+0.709515*(I8-2800.384)/202.490381+0.145773*(J8-199.8432)/24.696805+-0.183284*(K8-3.491886)/0.792214+-0.084445*(L8-22.154857)/4.754008+0.051028*(M8-0.7158)/0.157842+0.347692*(N8-46.076)/46.27459+0.016643*(O8-0.831429)/0.922503+0.278748*(P8-7.794114)/4.222569+0.15489*(Q8-1.226857)/1.09569+-0.010483*(IF(D8="LEAP-1B",1,IF(D8="V2527-A5",2,0))-0.760571)/0.767437+0.583894*(F8*G8-512.433011)/499.437032+0.014928*(E8*P8-39506.766457)/46035.284013+0.267437*((Q8*2+O8*3+IF(N8&gt;90,1,0))-5.090857)/3.610663))</f>
        <v>-1.00848846384309</v>
      </c>
      <c r="S8" s="8" t="n">
        <f aca="false">IF(R8="","",1/(1+EXP(-R8)))</f>
        <v>0.267275764990786</v>
      </c>
      <c r="T8" s="0" t="str">
        <f aca="false">IF(S8="","",IF(S8&gt;=0.6,"HIGH",IF(S8&gt;=0.3,"MEDIUM","LOW")))</f>
        <v>LOW</v>
      </c>
      <c r="U8" s="0" t="str">
        <f aca="false">IF(S8="","",IF(S8&gt;=0.5,"INSPECT","MONITOR"))</f>
        <v>MONITOR</v>
      </c>
    </row>
    <row r="9" customFormat="false" ht="15" hidden="false" customHeight="false" outlineLevel="0" collapsed="false">
      <c r="A9" s="0" t="n">
        <v>8</v>
      </c>
      <c r="B9" s="0" t="s">
        <v>78</v>
      </c>
      <c r="C9" s="0" t="s">
        <v>79</v>
      </c>
      <c r="D9" s="0" t="s">
        <v>67</v>
      </c>
      <c r="E9" s="0" t="n">
        <v>2984</v>
      </c>
      <c r="F9" s="0" t="n">
        <v>670</v>
      </c>
      <c r="G9" s="0" t="n">
        <v>2.89</v>
      </c>
      <c r="H9" s="0" t="n">
        <v>50.7</v>
      </c>
      <c r="I9" s="0" t="n">
        <v>2744</v>
      </c>
      <c r="J9" s="0" t="n">
        <v>187.6</v>
      </c>
      <c r="K9" s="0" t="n">
        <v>3</v>
      </c>
      <c r="L9" s="0" t="n">
        <v>24</v>
      </c>
      <c r="M9" s="0" t="n">
        <v>0.81</v>
      </c>
      <c r="N9" s="0" t="n">
        <v>21</v>
      </c>
      <c r="O9" s="0" t="n">
        <v>1</v>
      </c>
      <c r="P9" s="0" t="n">
        <v>3.7</v>
      </c>
      <c r="Q9" s="0" t="n">
        <v>1</v>
      </c>
      <c r="R9" s="7" t="n">
        <f aca="false">IF(B9="","",(-0.771102+0.941094*(E9-4988.069143)/4600.162385+0.329989*(F9-619.994)/39.11327+-0.08813*(G9-0.825366)/0.796263+-0.062737*(H9-44.928286)/8.020845+0.709515*(I9-2800.384)/202.490381+0.145773*(J9-199.8432)/24.696805+-0.183284*(K9-3.491886)/0.792214+-0.084445*(L9-22.154857)/4.754008+0.051028*(M9-0.7158)/0.157842+0.347692*(N9-46.076)/46.27459+0.016643*(O9-0.831429)/0.922503+0.278748*(P9-7.794114)/4.222569+0.15489*(Q9-1.226857)/1.09569+-0.010483*(IF(D9="LEAP-1B",1,IF(D9="V2527-A5",2,0))-0.760571)/0.767437+0.583894*(F9*G9-512.433011)/499.437032+0.014928*(E9*P9-39506.766457)/46035.284013+0.267437*((Q9*2+O9*3+IF(N9&gt;90,1,0))-5.090857)/3.610663))</f>
        <v>-0.0198441174939316</v>
      </c>
      <c r="S9" s="8" t="n">
        <f aca="false">IF(R9="","",1/(1+EXP(-R9)))</f>
        <v>0.495039133420006</v>
      </c>
      <c r="T9" s="0" t="str">
        <f aca="false">IF(S9="","",IF(S9&gt;=0.6,"HIGH",IF(S9&gt;=0.3,"MEDIUM","LOW")))</f>
        <v>MEDIUM</v>
      </c>
      <c r="U9" s="0" t="str">
        <f aca="false">IF(S9="","",IF(S9&gt;=0.5,"INSPECT","MONITOR"))</f>
        <v>MONITOR</v>
      </c>
    </row>
    <row r="10" customFormat="false" ht="15" hidden="false" customHeight="false" outlineLevel="0" collapsed="false">
      <c r="A10" s="0" t="n">
        <v>9</v>
      </c>
      <c r="B10" s="0" t="s">
        <v>80</v>
      </c>
      <c r="C10" s="0" t="s">
        <v>81</v>
      </c>
      <c r="D10" s="0" t="s">
        <v>67</v>
      </c>
      <c r="E10" s="0" t="n">
        <v>207</v>
      </c>
      <c r="F10" s="0" t="n">
        <v>630.9</v>
      </c>
      <c r="G10" s="0" t="n">
        <v>0.1</v>
      </c>
      <c r="H10" s="0" t="n">
        <v>45.9</v>
      </c>
      <c r="I10" s="0" t="n">
        <v>2872</v>
      </c>
      <c r="J10" s="0" t="n">
        <v>177.7</v>
      </c>
      <c r="K10" s="0" t="n">
        <v>3.2</v>
      </c>
      <c r="L10" s="0" t="n">
        <v>29</v>
      </c>
      <c r="M10" s="0" t="n">
        <v>0.67</v>
      </c>
      <c r="N10" s="0" t="n">
        <v>22</v>
      </c>
      <c r="O10" s="0" t="n">
        <v>1</v>
      </c>
      <c r="P10" s="0" t="n">
        <v>2</v>
      </c>
      <c r="Q10" s="0" t="n">
        <v>1</v>
      </c>
      <c r="R10" s="7" t="n">
        <f aca="false">IF(B10="","",(-0.771102+0.941094*(E10-4988.069143)/4600.162385+0.329989*(F10-619.994)/39.11327+-0.08813*(G10-0.825366)/0.796263+-0.062737*(H10-44.928286)/8.020845+0.709515*(I10-2800.384)/202.490381+0.145773*(J10-199.8432)/24.696805+-0.183284*(K10-3.491886)/0.792214+-0.084445*(L10-22.154857)/4.754008+0.051028*(M10-0.7158)/0.157842+0.347692*(N10-46.076)/46.27459+0.016643*(O10-0.831429)/0.922503+0.278748*(P10-7.794114)/4.222569+0.15489*(Q10-1.226857)/1.09569+-0.010483*(IF(D10="LEAP-1B",1,IF(D10="V2527-A5",2,0))-0.760571)/0.767437+0.583894*(F10*G10-512.433011)/499.437032+0.014928*(E10*P10-39506.766457)/46035.284013+0.267437*((Q10*2+O10*3+IF(N10&gt;90,1,0))-5.090857)/3.610663))</f>
        <v>-2.65990477651083</v>
      </c>
      <c r="S10" s="8" t="n">
        <f aca="false">IF(R10="","",1/(1+EXP(-R10)))</f>
        <v>0.0653811519548021</v>
      </c>
      <c r="T10" s="0" t="str">
        <f aca="false">IF(S10="","",IF(S10&gt;=0.6,"HIGH",IF(S10&gt;=0.3,"MEDIUM","LOW")))</f>
        <v>LOW</v>
      </c>
      <c r="U10" s="0" t="str">
        <f aca="false">IF(S10="","",IF(S10&gt;=0.5,"INSPECT","MONITOR"))</f>
        <v>MONITOR</v>
      </c>
    </row>
    <row r="11" customFormat="false" ht="15" hidden="false" customHeight="false" outlineLevel="0" collapsed="false">
      <c r="A11" s="0" t="n">
        <v>10</v>
      </c>
      <c r="B11" s="0" t="s">
        <v>82</v>
      </c>
      <c r="C11" s="0" t="s">
        <v>83</v>
      </c>
      <c r="D11" s="0" t="s">
        <v>64</v>
      </c>
      <c r="E11" s="0" t="n">
        <v>2186</v>
      </c>
      <c r="F11" s="0" t="n">
        <v>642.5</v>
      </c>
      <c r="G11" s="0" t="n">
        <v>0.29</v>
      </c>
      <c r="H11" s="0" t="n">
        <v>48.6</v>
      </c>
      <c r="I11" s="0" t="n">
        <v>2515</v>
      </c>
      <c r="J11" s="0" t="n">
        <v>193.1</v>
      </c>
      <c r="K11" s="0" t="n">
        <v>3.4</v>
      </c>
      <c r="L11" s="0" t="n">
        <v>28</v>
      </c>
      <c r="M11" s="0" t="n">
        <v>0.72</v>
      </c>
      <c r="N11" s="0" t="n">
        <v>113</v>
      </c>
      <c r="O11" s="0" t="n">
        <v>1</v>
      </c>
      <c r="P11" s="0" t="n">
        <v>1.7</v>
      </c>
      <c r="Q11" s="0" t="n">
        <v>0</v>
      </c>
      <c r="R11" s="7" t="n">
        <f aca="false">IF(B11="","",(-0.771102+0.941094*(E11-4988.069143)/4600.162385+0.329989*(F11-619.994)/39.11327+-0.08813*(G11-0.825366)/0.796263+-0.062737*(H11-44.928286)/8.020845+0.709515*(I11-2800.384)/202.490381+0.145773*(J11-199.8432)/24.696805+-0.183284*(K11-3.491886)/0.792214+-0.084445*(L11-22.154857)/4.754008+0.051028*(M11-0.7158)/0.157842+0.347692*(N11-46.076)/46.27459+0.016643*(O11-0.831429)/0.922503+0.278748*(P11-7.794114)/4.222569+0.15489*(Q11-1.226857)/1.09569+-0.010483*(IF(D11="LEAP-1B",1,IF(D11="V2527-A5",2,0))-0.760571)/0.767437+0.583894*(F11*G11-512.433011)/499.437032+0.014928*(E11*P11-39506.766457)/46035.284013+0.267437*((Q11*2+O11*3+IF(N11&gt;90,1,0))-5.090857)/3.610663))</f>
        <v>-2.79168541781883</v>
      </c>
      <c r="S11" s="8" t="n">
        <f aca="false">IF(R11="","",1/(1+EXP(-R11)))</f>
        <v>0.0577751374852397</v>
      </c>
      <c r="T11" s="0" t="str">
        <f aca="false">IF(S11="","",IF(S11&gt;=0.6,"HIGH",IF(S11&gt;=0.3,"MEDIUM","LOW")))</f>
        <v>LOW</v>
      </c>
      <c r="U11" s="0" t="str">
        <f aca="false">IF(S11="","",IF(S11&gt;=0.5,"INSPECT","MONITOR"))</f>
        <v>MONITOR</v>
      </c>
    </row>
    <row r="12" customFormat="false" ht="15" hidden="false" customHeight="false" outlineLevel="0" collapsed="false">
      <c r="A12" s="0" t="n">
        <v>11</v>
      </c>
      <c r="R12" s="7" t="str">
        <f aca="false">IF(B12="","",(-0.771102+0.941094*(E12-4988.069143)/4600.162385+0.329989*(F12-619.994)/39.11327+-0.08813*(G12-0.825366)/0.796263+-0.062737*(H12-44.928286)/8.020845+0.709515*(I12-2800.384)/202.490381+0.145773*(J12-199.8432)/24.696805+-0.183284*(K12-3.491886)/0.792214+-0.084445*(L12-22.154857)/4.754008+0.051028*(M12-0.7158)/0.157842+0.347692*(N12-46.076)/46.27459+0.016643*(O12-0.831429)/0.922503+0.278748*(P12-7.794114)/4.222569+0.15489*(Q12-1.226857)/1.09569+-0.010483*(IF(D12="LEAP-1B",1,IF(D12="V2527-A5",2,0))-0.760571)/0.767437+0.583894*(F12*G12-512.433011)/499.437032+0.014928*(E12*P12-39506.766457)/46035.284013+0.267437*((Q12*2+O12*3+IF(N12&gt;90,1,0))-5.090857)/3.610663))</f>
        <v/>
      </c>
      <c r="S12" s="8" t="str">
        <f aca="false">IF(R12="","",1/(1+EXP(-R12)))</f>
        <v/>
      </c>
      <c r="T12" s="0" t="str">
        <f aca="false">IF(S12="","",IF(S12&gt;=0.6,"HIGH",IF(S12&gt;=0.3,"MEDIUM","LOW")))</f>
        <v/>
      </c>
      <c r="U12" s="0" t="str">
        <f aca="false">IF(S12="","",IF(S12&gt;=0.5,"INSPECT","MONITOR"))</f>
        <v/>
      </c>
    </row>
    <row r="13" customFormat="false" ht="15" hidden="false" customHeight="false" outlineLevel="0" collapsed="false">
      <c r="A13" s="0" t="n">
        <v>12</v>
      </c>
      <c r="R13" s="7" t="str">
        <f aca="false">IF(B13="","",(-0.771102+0.941094*(E13-4988.069143)/4600.162385+0.329989*(F13-619.994)/39.11327+-0.08813*(G13-0.825366)/0.796263+-0.062737*(H13-44.928286)/8.020845+0.709515*(I13-2800.384)/202.490381+0.145773*(J13-199.8432)/24.696805+-0.183284*(K13-3.491886)/0.792214+-0.084445*(L13-22.154857)/4.754008+0.051028*(M13-0.7158)/0.157842+0.347692*(N13-46.076)/46.27459+0.016643*(O13-0.831429)/0.922503+0.278748*(P13-7.794114)/4.222569+0.15489*(Q13-1.226857)/1.09569+-0.010483*(IF(D13="LEAP-1B",1,IF(D13="V2527-A5",2,0))-0.760571)/0.767437+0.583894*(F13*G13-512.433011)/499.437032+0.014928*(E13*P13-39506.766457)/46035.284013+0.267437*((Q13*2+O13*3+IF(N13&gt;90,1,0))-5.090857)/3.610663))</f>
        <v/>
      </c>
      <c r="S13" s="8" t="str">
        <f aca="false">IF(R13="","",1/(1+EXP(-R13)))</f>
        <v/>
      </c>
      <c r="T13" s="0" t="str">
        <f aca="false">IF(S13="","",IF(S13&gt;=0.6,"HIGH",IF(S13&gt;=0.3,"MEDIUM","LOW")))</f>
        <v/>
      </c>
      <c r="U13" s="0" t="str">
        <f aca="false">IF(S13="","",IF(S13&gt;=0.5,"INSPECT","MONITOR"))</f>
        <v/>
      </c>
    </row>
    <row r="14" customFormat="false" ht="15" hidden="false" customHeight="false" outlineLevel="0" collapsed="false">
      <c r="A14" s="0" t="n">
        <v>13</v>
      </c>
      <c r="R14" s="7" t="str">
        <f aca="false">IF(B14="","",(-0.771102+0.941094*(E14-4988.069143)/4600.162385+0.329989*(F14-619.994)/39.11327+-0.08813*(G14-0.825366)/0.796263+-0.062737*(H14-44.928286)/8.020845+0.709515*(I14-2800.384)/202.490381+0.145773*(J14-199.8432)/24.696805+-0.183284*(K14-3.491886)/0.792214+-0.084445*(L14-22.154857)/4.754008+0.051028*(M14-0.7158)/0.157842+0.347692*(N14-46.076)/46.27459+0.016643*(O14-0.831429)/0.922503+0.278748*(P14-7.794114)/4.222569+0.15489*(Q14-1.226857)/1.09569+-0.010483*(IF(D14="LEAP-1B",1,IF(D14="V2527-A5",2,0))-0.760571)/0.767437+0.583894*(F14*G14-512.433011)/499.437032+0.014928*(E14*P14-39506.766457)/46035.284013+0.267437*((Q14*2+O14*3+IF(N14&gt;90,1,0))-5.090857)/3.610663))</f>
        <v/>
      </c>
      <c r="S14" s="8" t="str">
        <f aca="false">IF(R14="","",1/(1+EXP(-R14)))</f>
        <v/>
      </c>
      <c r="T14" s="0" t="str">
        <f aca="false">IF(S14="","",IF(S14&gt;=0.6,"HIGH",IF(S14&gt;=0.3,"MEDIUM","LOW")))</f>
        <v/>
      </c>
      <c r="U14" s="0" t="str">
        <f aca="false">IF(S14="","",IF(S14&gt;=0.5,"INSPECT","MONITOR"))</f>
        <v/>
      </c>
    </row>
    <row r="15" customFormat="false" ht="15" hidden="false" customHeight="false" outlineLevel="0" collapsed="false">
      <c r="A15" s="0" t="n">
        <v>14</v>
      </c>
      <c r="R15" s="7" t="str">
        <f aca="false">IF(B15="","",(-0.771102+0.941094*(E15-4988.069143)/4600.162385+0.329989*(F15-619.994)/39.11327+-0.08813*(G15-0.825366)/0.796263+-0.062737*(H15-44.928286)/8.020845+0.709515*(I15-2800.384)/202.490381+0.145773*(J15-199.8432)/24.696805+-0.183284*(K15-3.491886)/0.792214+-0.084445*(L15-22.154857)/4.754008+0.051028*(M15-0.7158)/0.157842+0.347692*(N15-46.076)/46.27459+0.016643*(O15-0.831429)/0.922503+0.278748*(P15-7.794114)/4.222569+0.15489*(Q15-1.226857)/1.09569+-0.010483*(IF(D15="LEAP-1B",1,IF(D15="V2527-A5",2,0))-0.760571)/0.767437+0.583894*(F15*G15-512.433011)/499.437032+0.014928*(E15*P15-39506.766457)/46035.284013+0.267437*((Q15*2+O15*3+IF(N15&gt;90,1,0))-5.090857)/3.610663))</f>
        <v/>
      </c>
      <c r="S15" s="8" t="str">
        <f aca="false">IF(R15="","",1/(1+EXP(-R15)))</f>
        <v/>
      </c>
      <c r="T15" s="0" t="str">
        <f aca="false">IF(S15="","",IF(S15&gt;=0.6,"HIGH",IF(S15&gt;=0.3,"MEDIUM","LOW")))</f>
        <v/>
      </c>
      <c r="U15" s="0" t="str">
        <f aca="false">IF(S15="","",IF(S15&gt;=0.5,"INSPECT","MONITOR"))</f>
        <v/>
      </c>
    </row>
    <row r="16" customFormat="false" ht="15" hidden="false" customHeight="false" outlineLevel="0" collapsed="false">
      <c r="A16" s="0" t="n">
        <v>15</v>
      </c>
      <c r="R16" s="7" t="str">
        <f aca="false">IF(B16="","",(-0.771102+0.941094*(E16-4988.069143)/4600.162385+0.329989*(F16-619.994)/39.11327+-0.08813*(G16-0.825366)/0.796263+-0.062737*(H16-44.928286)/8.020845+0.709515*(I16-2800.384)/202.490381+0.145773*(J16-199.8432)/24.696805+-0.183284*(K16-3.491886)/0.792214+-0.084445*(L16-22.154857)/4.754008+0.051028*(M16-0.7158)/0.157842+0.347692*(N16-46.076)/46.27459+0.016643*(O16-0.831429)/0.922503+0.278748*(P16-7.794114)/4.222569+0.15489*(Q16-1.226857)/1.09569+-0.010483*(IF(D16="LEAP-1B",1,IF(D16="V2527-A5",2,0))-0.760571)/0.767437+0.583894*(F16*G16-512.433011)/499.437032+0.014928*(E16*P16-39506.766457)/46035.284013+0.267437*((Q16*2+O16*3+IF(N16&gt;90,1,0))-5.090857)/3.610663))</f>
        <v/>
      </c>
      <c r="S16" s="8" t="str">
        <f aca="false">IF(R16="","",1/(1+EXP(-R16)))</f>
        <v/>
      </c>
      <c r="T16" s="0" t="str">
        <f aca="false">IF(S16="","",IF(S16&gt;=0.6,"HIGH",IF(S16&gt;=0.3,"MEDIUM","LOW")))</f>
        <v/>
      </c>
      <c r="U16" s="0" t="str">
        <f aca="false">IF(S16="","",IF(S16&gt;=0.5,"INSPECT","MONITOR"))</f>
        <v/>
      </c>
    </row>
    <row r="17" customFormat="false" ht="15" hidden="false" customHeight="false" outlineLevel="0" collapsed="false">
      <c r="A17" s="0" t="n">
        <v>16</v>
      </c>
      <c r="R17" s="7" t="str">
        <f aca="false">IF(B17="","",(-0.771102+0.941094*(E17-4988.069143)/4600.162385+0.329989*(F17-619.994)/39.11327+-0.08813*(G17-0.825366)/0.796263+-0.062737*(H17-44.928286)/8.020845+0.709515*(I17-2800.384)/202.490381+0.145773*(J17-199.8432)/24.696805+-0.183284*(K17-3.491886)/0.792214+-0.084445*(L17-22.154857)/4.754008+0.051028*(M17-0.7158)/0.157842+0.347692*(N17-46.076)/46.27459+0.016643*(O17-0.831429)/0.922503+0.278748*(P17-7.794114)/4.222569+0.15489*(Q17-1.226857)/1.09569+-0.010483*(IF(D17="LEAP-1B",1,IF(D17="V2527-A5",2,0))-0.760571)/0.767437+0.583894*(F17*G17-512.433011)/499.437032+0.014928*(E17*P17-39506.766457)/46035.284013+0.267437*((Q17*2+O17*3+IF(N17&gt;90,1,0))-5.090857)/3.610663))</f>
        <v/>
      </c>
      <c r="S17" s="8" t="str">
        <f aca="false">IF(R17="","",1/(1+EXP(-R17)))</f>
        <v/>
      </c>
      <c r="T17" s="0" t="str">
        <f aca="false">IF(S17="","",IF(S17&gt;=0.6,"HIGH",IF(S17&gt;=0.3,"MEDIUM","LOW")))</f>
        <v/>
      </c>
      <c r="U17" s="0" t="str">
        <f aca="false">IF(S17="","",IF(S17&gt;=0.5,"INSPECT","MONITOR"))</f>
        <v/>
      </c>
    </row>
    <row r="18" customFormat="false" ht="15" hidden="false" customHeight="false" outlineLevel="0" collapsed="false">
      <c r="A18" s="0" t="n">
        <v>17</v>
      </c>
      <c r="R18" s="7" t="str">
        <f aca="false">IF(B18="","",(-0.771102+0.941094*(E18-4988.069143)/4600.162385+0.329989*(F18-619.994)/39.11327+-0.08813*(G18-0.825366)/0.796263+-0.062737*(H18-44.928286)/8.020845+0.709515*(I18-2800.384)/202.490381+0.145773*(J18-199.8432)/24.696805+-0.183284*(K18-3.491886)/0.792214+-0.084445*(L18-22.154857)/4.754008+0.051028*(M18-0.7158)/0.157842+0.347692*(N18-46.076)/46.27459+0.016643*(O18-0.831429)/0.922503+0.278748*(P18-7.794114)/4.222569+0.15489*(Q18-1.226857)/1.09569+-0.010483*(IF(D18="LEAP-1B",1,IF(D18="V2527-A5",2,0))-0.760571)/0.767437+0.583894*(F18*G18-512.433011)/499.437032+0.014928*(E18*P18-39506.766457)/46035.284013+0.267437*((Q18*2+O18*3+IF(N18&gt;90,1,0))-5.090857)/3.610663))</f>
        <v/>
      </c>
      <c r="S18" s="8" t="str">
        <f aca="false">IF(R18="","",1/(1+EXP(-R18)))</f>
        <v/>
      </c>
      <c r="T18" s="0" t="str">
        <f aca="false">IF(S18="","",IF(S18&gt;=0.6,"HIGH",IF(S18&gt;=0.3,"MEDIUM","LOW")))</f>
        <v/>
      </c>
      <c r="U18" s="0" t="str">
        <f aca="false">IF(S18="","",IF(S18&gt;=0.5,"INSPECT","MONITOR"))</f>
        <v/>
      </c>
    </row>
    <row r="19" customFormat="false" ht="15" hidden="false" customHeight="false" outlineLevel="0" collapsed="false">
      <c r="A19" s="0" t="n">
        <v>18</v>
      </c>
      <c r="R19" s="7" t="str">
        <f aca="false">IF(B19="","",(-0.771102+0.941094*(E19-4988.069143)/4600.162385+0.329989*(F19-619.994)/39.11327+-0.08813*(G19-0.825366)/0.796263+-0.062737*(H19-44.928286)/8.020845+0.709515*(I19-2800.384)/202.490381+0.145773*(J19-199.8432)/24.696805+-0.183284*(K19-3.491886)/0.792214+-0.084445*(L19-22.154857)/4.754008+0.051028*(M19-0.7158)/0.157842+0.347692*(N19-46.076)/46.27459+0.016643*(O19-0.831429)/0.922503+0.278748*(P19-7.794114)/4.222569+0.15489*(Q19-1.226857)/1.09569+-0.010483*(IF(D19="LEAP-1B",1,IF(D19="V2527-A5",2,0))-0.760571)/0.767437+0.583894*(F19*G19-512.433011)/499.437032+0.014928*(E19*P19-39506.766457)/46035.284013+0.267437*((Q19*2+O19*3+IF(N19&gt;90,1,0))-5.090857)/3.610663))</f>
        <v/>
      </c>
      <c r="S19" s="8" t="str">
        <f aca="false">IF(R19="","",1/(1+EXP(-R19)))</f>
        <v/>
      </c>
      <c r="T19" s="0" t="str">
        <f aca="false">IF(S19="","",IF(S19&gt;=0.6,"HIGH",IF(S19&gt;=0.3,"MEDIUM","LOW")))</f>
        <v/>
      </c>
      <c r="U19" s="0" t="str">
        <f aca="false">IF(S19="","",IF(S19&gt;=0.5,"INSPECT","MONITOR"))</f>
        <v/>
      </c>
    </row>
    <row r="20" customFormat="false" ht="15" hidden="false" customHeight="false" outlineLevel="0" collapsed="false">
      <c r="A20" s="0" t="n">
        <v>19</v>
      </c>
      <c r="R20" s="7" t="str">
        <f aca="false">IF(B20="","",(-0.771102+0.941094*(E20-4988.069143)/4600.162385+0.329989*(F20-619.994)/39.11327+-0.08813*(G20-0.825366)/0.796263+-0.062737*(H20-44.928286)/8.020845+0.709515*(I20-2800.384)/202.490381+0.145773*(J20-199.8432)/24.696805+-0.183284*(K20-3.491886)/0.792214+-0.084445*(L20-22.154857)/4.754008+0.051028*(M20-0.7158)/0.157842+0.347692*(N20-46.076)/46.27459+0.016643*(O20-0.831429)/0.922503+0.278748*(P20-7.794114)/4.222569+0.15489*(Q20-1.226857)/1.09569+-0.010483*(IF(D20="LEAP-1B",1,IF(D20="V2527-A5",2,0))-0.760571)/0.767437+0.583894*(F20*G20-512.433011)/499.437032+0.014928*(E20*P20-39506.766457)/46035.284013+0.267437*((Q20*2+O20*3+IF(N20&gt;90,1,0))-5.090857)/3.610663))</f>
        <v/>
      </c>
      <c r="S20" s="8" t="str">
        <f aca="false">IF(R20="","",1/(1+EXP(-R20)))</f>
        <v/>
      </c>
      <c r="T20" s="0" t="str">
        <f aca="false">IF(S20="","",IF(S20&gt;=0.6,"HIGH",IF(S20&gt;=0.3,"MEDIUM","LOW")))</f>
        <v/>
      </c>
      <c r="U20" s="0" t="str">
        <f aca="false">IF(S20="","",IF(S20&gt;=0.5,"INSPECT","MONITOR"))</f>
        <v/>
      </c>
    </row>
    <row r="21" customFormat="false" ht="15" hidden="false" customHeight="false" outlineLevel="0" collapsed="false">
      <c r="A21" s="0" t="n">
        <v>20</v>
      </c>
      <c r="R21" s="7" t="str">
        <f aca="false">IF(B21="","",(-0.771102+0.941094*(E21-4988.069143)/4600.162385+0.329989*(F21-619.994)/39.11327+-0.08813*(G21-0.825366)/0.796263+-0.062737*(H21-44.928286)/8.020845+0.709515*(I21-2800.384)/202.490381+0.145773*(J21-199.8432)/24.696805+-0.183284*(K21-3.491886)/0.792214+-0.084445*(L21-22.154857)/4.754008+0.051028*(M21-0.7158)/0.157842+0.347692*(N21-46.076)/46.27459+0.016643*(O21-0.831429)/0.922503+0.278748*(P21-7.794114)/4.222569+0.15489*(Q21-1.226857)/1.09569+-0.010483*(IF(D21="LEAP-1B",1,IF(D21="V2527-A5",2,0))-0.760571)/0.767437+0.583894*(F21*G21-512.433011)/499.437032+0.014928*(E21*P21-39506.766457)/46035.284013+0.267437*((Q21*2+O21*3+IF(N21&gt;90,1,0))-5.090857)/3.610663))</f>
        <v/>
      </c>
      <c r="S21" s="8" t="str">
        <f aca="false">IF(R21="","",1/(1+EXP(-R21)))</f>
        <v/>
      </c>
      <c r="T21" s="0" t="str">
        <f aca="false">IF(S21="","",IF(S21&gt;=0.6,"HIGH",IF(S21&gt;=0.3,"MEDIUM","LOW")))</f>
        <v/>
      </c>
      <c r="U21" s="0" t="str">
        <f aca="false">IF(S21="","",IF(S21&gt;=0.5,"INSPECT","MONITOR"))</f>
        <v/>
      </c>
    </row>
    <row r="22" customFormat="false" ht="15" hidden="false" customHeight="false" outlineLevel="0" collapsed="false">
      <c r="A22" s="0" t="n">
        <v>21</v>
      </c>
      <c r="R22" s="7" t="str">
        <f aca="false">IF(B22="","",(-0.771102+0.941094*(E22-4988.069143)/4600.162385+0.329989*(F22-619.994)/39.11327+-0.08813*(G22-0.825366)/0.796263+-0.062737*(H22-44.928286)/8.020845+0.709515*(I22-2800.384)/202.490381+0.145773*(J22-199.8432)/24.696805+-0.183284*(K22-3.491886)/0.792214+-0.084445*(L22-22.154857)/4.754008+0.051028*(M22-0.7158)/0.157842+0.347692*(N22-46.076)/46.27459+0.016643*(O22-0.831429)/0.922503+0.278748*(P22-7.794114)/4.222569+0.15489*(Q22-1.226857)/1.09569+-0.010483*(IF(D22="LEAP-1B",1,IF(D22="V2527-A5",2,0))-0.760571)/0.767437+0.583894*(F22*G22-512.433011)/499.437032+0.014928*(E22*P22-39506.766457)/46035.284013+0.267437*((Q22*2+O22*3+IF(N22&gt;90,1,0))-5.090857)/3.610663))</f>
        <v/>
      </c>
      <c r="S22" s="8" t="str">
        <f aca="false">IF(R22="","",1/(1+EXP(-R22)))</f>
        <v/>
      </c>
      <c r="T22" s="0" t="str">
        <f aca="false">IF(S22="","",IF(S22&gt;=0.6,"HIGH",IF(S22&gt;=0.3,"MEDIUM","LOW")))</f>
        <v/>
      </c>
      <c r="U22" s="0" t="str">
        <f aca="false">IF(S22="","",IF(S22&gt;=0.5,"INSPECT","MONITOR"))</f>
        <v/>
      </c>
    </row>
    <row r="23" customFormat="false" ht="15" hidden="false" customHeight="false" outlineLevel="0" collapsed="false">
      <c r="A23" s="0" t="n">
        <v>22</v>
      </c>
      <c r="R23" s="7" t="str">
        <f aca="false">IF(B23="","",(-0.771102+0.941094*(E23-4988.069143)/4600.162385+0.329989*(F23-619.994)/39.11327+-0.08813*(G23-0.825366)/0.796263+-0.062737*(H23-44.928286)/8.020845+0.709515*(I23-2800.384)/202.490381+0.145773*(J23-199.8432)/24.696805+-0.183284*(K23-3.491886)/0.792214+-0.084445*(L23-22.154857)/4.754008+0.051028*(M23-0.7158)/0.157842+0.347692*(N23-46.076)/46.27459+0.016643*(O23-0.831429)/0.922503+0.278748*(P23-7.794114)/4.222569+0.15489*(Q23-1.226857)/1.09569+-0.010483*(IF(D23="LEAP-1B",1,IF(D23="V2527-A5",2,0))-0.760571)/0.767437+0.583894*(F23*G23-512.433011)/499.437032+0.014928*(E23*P23-39506.766457)/46035.284013+0.267437*((Q23*2+O23*3+IF(N23&gt;90,1,0))-5.090857)/3.610663))</f>
        <v/>
      </c>
      <c r="S23" s="8" t="str">
        <f aca="false">IF(R23="","",1/(1+EXP(-R23)))</f>
        <v/>
      </c>
      <c r="T23" s="0" t="str">
        <f aca="false">IF(S23="","",IF(S23&gt;=0.6,"HIGH",IF(S23&gt;=0.3,"MEDIUM","LOW")))</f>
        <v/>
      </c>
      <c r="U23" s="0" t="str">
        <f aca="false">IF(S23="","",IF(S23&gt;=0.5,"INSPECT","MONITOR"))</f>
        <v/>
      </c>
    </row>
    <row r="24" customFormat="false" ht="15" hidden="false" customHeight="false" outlineLevel="0" collapsed="false">
      <c r="A24" s="0" t="n">
        <v>23</v>
      </c>
      <c r="R24" s="7" t="str">
        <f aca="false">IF(B24="","",(-0.771102+0.941094*(E24-4988.069143)/4600.162385+0.329989*(F24-619.994)/39.11327+-0.08813*(G24-0.825366)/0.796263+-0.062737*(H24-44.928286)/8.020845+0.709515*(I24-2800.384)/202.490381+0.145773*(J24-199.8432)/24.696805+-0.183284*(K24-3.491886)/0.792214+-0.084445*(L24-22.154857)/4.754008+0.051028*(M24-0.7158)/0.157842+0.347692*(N24-46.076)/46.27459+0.016643*(O24-0.831429)/0.922503+0.278748*(P24-7.794114)/4.222569+0.15489*(Q24-1.226857)/1.09569+-0.010483*(IF(D24="LEAP-1B",1,IF(D24="V2527-A5",2,0))-0.760571)/0.767437+0.583894*(F24*G24-512.433011)/499.437032+0.014928*(E24*P24-39506.766457)/46035.284013+0.267437*((Q24*2+O24*3+IF(N24&gt;90,1,0))-5.090857)/3.610663))</f>
        <v/>
      </c>
      <c r="S24" s="8" t="str">
        <f aca="false">IF(R24="","",1/(1+EXP(-R24)))</f>
        <v/>
      </c>
      <c r="T24" s="0" t="str">
        <f aca="false">IF(S24="","",IF(S24&gt;=0.6,"HIGH",IF(S24&gt;=0.3,"MEDIUM","LOW")))</f>
        <v/>
      </c>
      <c r="U24" s="0" t="str">
        <f aca="false">IF(S24="","",IF(S24&gt;=0.5,"INSPECT","MONITOR"))</f>
        <v/>
      </c>
    </row>
    <row r="25" customFormat="false" ht="15" hidden="false" customHeight="false" outlineLevel="0" collapsed="false">
      <c r="A25" s="0" t="n">
        <v>24</v>
      </c>
      <c r="R25" s="7" t="str">
        <f aca="false">IF(B25="","",(-0.771102+0.941094*(E25-4988.069143)/4600.162385+0.329989*(F25-619.994)/39.11327+-0.08813*(G25-0.825366)/0.796263+-0.062737*(H25-44.928286)/8.020845+0.709515*(I25-2800.384)/202.490381+0.145773*(J25-199.8432)/24.696805+-0.183284*(K25-3.491886)/0.792214+-0.084445*(L25-22.154857)/4.754008+0.051028*(M25-0.7158)/0.157842+0.347692*(N25-46.076)/46.27459+0.016643*(O25-0.831429)/0.922503+0.278748*(P25-7.794114)/4.222569+0.15489*(Q25-1.226857)/1.09569+-0.010483*(IF(D25="LEAP-1B",1,IF(D25="V2527-A5",2,0))-0.760571)/0.767437+0.583894*(F25*G25-512.433011)/499.437032+0.014928*(E25*P25-39506.766457)/46035.284013+0.267437*((Q25*2+O25*3+IF(N25&gt;90,1,0))-5.090857)/3.610663))</f>
        <v/>
      </c>
      <c r="S25" s="8" t="str">
        <f aca="false">IF(R25="","",1/(1+EXP(-R25)))</f>
        <v/>
      </c>
      <c r="T25" s="0" t="str">
        <f aca="false">IF(S25="","",IF(S25&gt;=0.6,"HIGH",IF(S25&gt;=0.3,"MEDIUM","LOW")))</f>
        <v/>
      </c>
      <c r="U25" s="0" t="str">
        <f aca="false">IF(S25="","",IF(S25&gt;=0.5,"INSPECT","MONITOR"))</f>
        <v/>
      </c>
    </row>
    <row r="26" customFormat="false" ht="15" hidden="false" customHeight="false" outlineLevel="0" collapsed="false">
      <c r="A26" s="0" t="n">
        <v>25</v>
      </c>
      <c r="R26" s="7" t="str">
        <f aca="false">IF(B26="","",(-0.771102+0.941094*(E26-4988.069143)/4600.162385+0.329989*(F26-619.994)/39.11327+-0.08813*(G26-0.825366)/0.796263+-0.062737*(H26-44.928286)/8.020845+0.709515*(I26-2800.384)/202.490381+0.145773*(J26-199.8432)/24.696805+-0.183284*(K26-3.491886)/0.792214+-0.084445*(L26-22.154857)/4.754008+0.051028*(M26-0.7158)/0.157842+0.347692*(N26-46.076)/46.27459+0.016643*(O26-0.831429)/0.922503+0.278748*(P26-7.794114)/4.222569+0.15489*(Q26-1.226857)/1.09569+-0.010483*(IF(D26="LEAP-1B",1,IF(D26="V2527-A5",2,0))-0.760571)/0.767437+0.583894*(F26*G26-512.433011)/499.437032+0.014928*(E26*P26-39506.766457)/46035.284013+0.267437*((Q26*2+O26*3+IF(N26&gt;90,1,0))-5.090857)/3.610663))</f>
        <v/>
      </c>
      <c r="S26" s="8" t="str">
        <f aca="false">IF(R26="","",1/(1+EXP(-R26)))</f>
        <v/>
      </c>
      <c r="T26" s="0" t="str">
        <f aca="false">IF(S26="","",IF(S26&gt;=0.6,"HIGH",IF(S26&gt;=0.3,"MEDIUM","LOW")))</f>
        <v/>
      </c>
      <c r="U26" s="0" t="str">
        <f aca="false">IF(S26="","",IF(S26&gt;=0.5,"INSPECT","MONITOR"))</f>
        <v/>
      </c>
    </row>
    <row r="27" customFormat="false" ht="15" hidden="false" customHeight="false" outlineLevel="0" collapsed="false">
      <c r="A27" s="0" t="n">
        <v>26</v>
      </c>
      <c r="R27" s="7" t="str">
        <f aca="false">IF(B27="","",(-0.771102+0.941094*(E27-4988.069143)/4600.162385+0.329989*(F27-619.994)/39.11327+-0.08813*(G27-0.825366)/0.796263+-0.062737*(H27-44.928286)/8.020845+0.709515*(I27-2800.384)/202.490381+0.145773*(J27-199.8432)/24.696805+-0.183284*(K27-3.491886)/0.792214+-0.084445*(L27-22.154857)/4.754008+0.051028*(M27-0.7158)/0.157842+0.347692*(N27-46.076)/46.27459+0.016643*(O27-0.831429)/0.922503+0.278748*(P27-7.794114)/4.222569+0.15489*(Q27-1.226857)/1.09569+-0.010483*(IF(D27="LEAP-1B",1,IF(D27="V2527-A5",2,0))-0.760571)/0.767437+0.583894*(F27*G27-512.433011)/499.437032+0.014928*(E27*P27-39506.766457)/46035.284013+0.267437*((Q27*2+O27*3+IF(N27&gt;90,1,0))-5.090857)/3.610663))</f>
        <v/>
      </c>
      <c r="S27" s="8" t="str">
        <f aca="false">IF(R27="","",1/(1+EXP(-R27)))</f>
        <v/>
      </c>
      <c r="T27" s="0" t="str">
        <f aca="false">IF(S27="","",IF(S27&gt;=0.6,"HIGH",IF(S27&gt;=0.3,"MEDIUM","LOW")))</f>
        <v/>
      </c>
      <c r="U27" s="0" t="str">
        <f aca="false">IF(S27="","",IF(S27&gt;=0.5,"INSPECT","MONITOR"))</f>
        <v/>
      </c>
    </row>
    <row r="28" customFormat="false" ht="15" hidden="false" customHeight="false" outlineLevel="0" collapsed="false">
      <c r="A28" s="0" t="n">
        <v>27</v>
      </c>
      <c r="R28" s="7" t="str">
        <f aca="false">IF(B28="","",(-0.771102+0.941094*(E28-4988.069143)/4600.162385+0.329989*(F28-619.994)/39.11327+-0.08813*(G28-0.825366)/0.796263+-0.062737*(H28-44.928286)/8.020845+0.709515*(I28-2800.384)/202.490381+0.145773*(J28-199.8432)/24.696805+-0.183284*(K28-3.491886)/0.792214+-0.084445*(L28-22.154857)/4.754008+0.051028*(M28-0.7158)/0.157842+0.347692*(N28-46.076)/46.27459+0.016643*(O28-0.831429)/0.922503+0.278748*(P28-7.794114)/4.222569+0.15489*(Q28-1.226857)/1.09569+-0.010483*(IF(D28="LEAP-1B",1,IF(D28="V2527-A5",2,0))-0.760571)/0.767437+0.583894*(F28*G28-512.433011)/499.437032+0.014928*(E28*P28-39506.766457)/46035.284013+0.267437*((Q28*2+O28*3+IF(N28&gt;90,1,0))-5.090857)/3.610663))</f>
        <v/>
      </c>
      <c r="S28" s="8" t="str">
        <f aca="false">IF(R28="","",1/(1+EXP(-R28)))</f>
        <v/>
      </c>
      <c r="T28" s="0" t="str">
        <f aca="false">IF(S28="","",IF(S28&gt;=0.6,"HIGH",IF(S28&gt;=0.3,"MEDIUM","LOW")))</f>
        <v/>
      </c>
      <c r="U28" s="0" t="str">
        <f aca="false">IF(S28="","",IF(S28&gt;=0.5,"INSPECT","MONITOR"))</f>
        <v/>
      </c>
    </row>
    <row r="29" customFormat="false" ht="15" hidden="false" customHeight="false" outlineLevel="0" collapsed="false">
      <c r="A29" s="0" t="n">
        <v>28</v>
      </c>
      <c r="R29" s="7" t="str">
        <f aca="false">IF(B29="","",(-0.771102+0.941094*(E29-4988.069143)/4600.162385+0.329989*(F29-619.994)/39.11327+-0.08813*(G29-0.825366)/0.796263+-0.062737*(H29-44.928286)/8.020845+0.709515*(I29-2800.384)/202.490381+0.145773*(J29-199.8432)/24.696805+-0.183284*(K29-3.491886)/0.792214+-0.084445*(L29-22.154857)/4.754008+0.051028*(M29-0.7158)/0.157842+0.347692*(N29-46.076)/46.27459+0.016643*(O29-0.831429)/0.922503+0.278748*(P29-7.794114)/4.222569+0.15489*(Q29-1.226857)/1.09569+-0.010483*(IF(D29="LEAP-1B",1,IF(D29="V2527-A5",2,0))-0.760571)/0.767437+0.583894*(F29*G29-512.433011)/499.437032+0.014928*(E29*P29-39506.766457)/46035.284013+0.267437*((Q29*2+O29*3+IF(N29&gt;90,1,0))-5.090857)/3.610663))</f>
        <v/>
      </c>
      <c r="S29" s="8" t="str">
        <f aca="false">IF(R29="","",1/(1+EXP(-R29)))</f>
        <v/>
      </c>
      <c r="T29" s="0" t="str">
        <f aca="false">IF(S29="","",IF(S29&gt;=0.6,"HIGH",IF(S29&gt;=0.3,"MEDIUM","LOW")))</f>
        <v/>
      </c>
      <c r="U29" s="0" t="str">
        <f aca="false">IF(S29="","",IF(S29&gt;=0.5,"INSPECT","MONITOR"))</f>
        <v/>
      </c>
    </row>
    <row r="30" customFormat="false" ht="15" hidden="false" customHeight="false" outlineLevel="0" collapsed="false">
      <c r="A30" s="0" t="n">
        <v>29</v>
      </c>
      <c r="R30" s="7" t="str">
        <f aca="false">IF(B30="","",(-0.771102+0.941094*(E30-4988.069143)/4600.162385+0.329989*(F30-619.994)/39.11327+-0.08813*(G30-0.825366)/0.796263+-0.062737*(H30-44.928286)/8.020845+0.709515*(I30-2800.384)/202.490381+0.145773*(J30-199.8432)/24.696805+-0.183284*(K30-3.491886)/0.792214+-0.084445*(L30-22.154857)/4.754008+0.051028*(M30-0.7158)/0.157842+0.347692*(N30-46.076)/46.27459+0.016643*(O30-0.831429)/0.922503+0.278748*(P30-7.794114)/4.222569+0.15489*(Q30-1.226857)/1.09569+-0.010483*(IF(D30="LEAP-1B",1,IF(D30="V2527-A5",2,0))-0.760571)/0.767437+0.583894*(F30*G30-512.433011)/499.437032+0.014928*(E30*P30-39506.766457)/46035.284013+0.267437*((Q30*2+O30*3+IF(N30&gt;90,1,0))-5.090857)/3.610663))</f>
        <v/>
      </c>
      <c r="S30" s="8" t="str">
        <f aca="false">IF(R30="","",1/(1+EXP(-R30)))</f>
        <v/>
      </c>
      <c r="T30" s="0" t="str">
        <f aca="false">IF(S30="","",IF(S30&gt;=0.6,"HIGH",IF(S30&gt;=0.3,"MEDIUM","LOW")))</f>
        <v/>
      </c>
      <c r="U30" s="0" t="str">
        <f aca="false">IF(S30="","",IF(S30&gt;=0.5,"INSPECT","MONITOR"))</f>
        <v/>
      </c>
    </row>
    <row r="31" customFormat="false" ht="15" hidden="false" customHeight="false" outlineLevel="0" collapsed="false">
      <c r="A31" s="0" t="n">
        <v>30</v>
      </c>
      <c r="R31" s="7" t="str">
        <f aca="false">IF(B31="","",(-0.771102+0.941094*(E31-4988.069143)/4600.162385+0.329989*(F31-619.994)/39.11327+-0.08813*(G31-0.825366)/0.796263+-0.062737*(H31-44.928286)/8.020845+0.709515*(I31-2800.384)/202.490381+0.145773*(J31-199.8432)/24.696805+-0.183284*(K31-3.491886)/0.792214+-0.084445*(L31-22.154857)/4.754008+0.051028*(M31-0.7158)/0.157842+0.347692*(N31-46.076)/46.27459+0.016643*(O31-0.831429)/0.922503+0.278748*(P31-7.794114)/4.222569+0.15489*(Q31-1.226857)/1.09569+-0.010483*(IF(D31="LEAP-1B",1,IF(D31="V2527-A5",2,0))-0.760571)/0.767437+0.583894*(F31*G31-512.433011)/499.437032+0.014928*(E31*P31-39506.766457)/46035.284013+0.267437*((Q31*2+O31*3+IF(N31&gt;90,1,0))-5.090857)/3.610663))</f>
        <v/>
      </c>
      <c r="S31" s="8" t="str">
        <f aca="false">IF(R31="","",1/(1+EXP(-R31)))</f>
        <v/>
      </c>
      <c r="T31" s="0" t="str">
        <f aca="false">IF(S31="","",IF(S31&gt;=0.6,"HIGH",IF(S31&gt;=0.3,"MEDIUM","LOW")))</f>
        <v/>
      </c>
      <c r="U31" s="0" t="str">
        <f aca="false">IF(S31="","",IF(S31&gt;=0.5,"INSPECT","MONITOR"))</f>
        <v/>
      </c>
    </row>
    <row r="32" customFormat="false" ht="15" hidden="false" customHeight="false" outlineLevel="0" collapsed="false">
      <c r="A32" s="0" t="n">
        <v>31</v>
      </c>
      <c r="R32" s="7" t="str">
        <f aca="false">IF(B32="","",(-0.771102+0.941094*(E32-4988.069143)/4600.162385+0.329989*(F32-619.994)/39.11327+-0.08813*(G32-0.825366)/0.796263+-0.062737*(H32-44.928286)/8.020845+0.709515*(I32-2800.384)/202.490381+0.145773*(J32-199.8432)/24.696805+-0.183284*(K32-3.491886)/0.792214+-0.084445*(L32-22.154857)/4.754008+0.051028*(M32-0.7158)/0.157842+0.347692*(N32-46.076)/46.27459+0.016643*(O32-0.831429)/0.922503+0.278748*(P32-7.794114)/4.222569+0.15489*(Q32-1.226857)/1.09569+-0.010483*(IF(D32="LEAP-1B",1,IF(D32="V2527-A5",2,0))-0.760571)/0.767437+0.583894*(F32*G32-512.433011)/499.437032+0.014928*(E32*P32-39506.766457)/46035.284013+0.267437*((Q32*2+O32*3+IF(N32&gt;90,1,0))-5.090857)/3.610663))</f>
        <v/>
      </c>
      <c r="S32" s="8" t="str">
        <f aca="false">IF(R32="","",1/(1+EXP(-R32)))</f>
        <v/>
      </c>
      <c r="T32" s="0" t="str">
        <f aca="false">IF(S32="","",IF(S32&gt;=0.6,"HIGH",IF(S32&gt;=0.3,"MEDIUM","LOW")))</f>
        <v/>
      </c>
      <c r="U32" s="0" t="str">
        <f aca="false">IF(S32="","",IF(S32&gt;=0.5,"INSPECT","MONITOR"))</f>
        <v/>
      </c>
    </row>
    <row r="33" customFormat="false" ht="15" hidden="false" customHeight="false" outlineLevel="0" collapsed="false">
      <c r="A33" s="0" t="n">
        <v>32</v>
      </c>
      <c r="R33" s="7" t="str">
        <f aca="false">IF(B33="","",(-0.771102+0.941094*(E33-4988.069143)/4600.162385+0.329989*(F33-619.994)/39.11327+-0.08813*(G33-0.825366)/0.796263+-0.062737*(H33-44.928286)/8.020845+0.709515*(I33-2800.384)/202.490381+0.145773*(J33-199.8432)/24.696805+-0.183284*(K33-3.491886)/0.792214+-0.084445*(L33-22.154857)/4.754008+0.051028*(M33-0.7158)/0.157842+0.347692*(N33-46.076)/46.27459+0.016643*(O33-0.831429)/0.922503+0.278748*(P33-7.794114)/4.222569+0.15489*(Q33-1.226857)/1.09569+-0.010483*(IF(D33="LEAP-1B",1,IF(D33="V2527-A5",2,0))-0.760571)/0.767437+0.583894*(F33*G33-512.433011)/499.437032+0.014928*(E33*P33-39506.766457)/46035.284013+0.267437*((Q33*2+O33*3+IF(N33&gt;90,1,0))-5.090857)/3.610663))</f>
        <v/>
      </c>
      <c r="S33" s="8" t="str">
        <f aca="false">IF(R33="","",1/(1+EXP(-R33)))</f>
        <v/>
      </c>
      <c r="T33" s="0" t="str">
        <f aca="false">IF(S33="","",IF(S33&gt;=0.6,"HIGH",IF(S33&gt;=0.3,"MEDIUM","LOW")))</f>
        <v/>
      </c>
      <c r="U33" s="0" t="str">
        <f aca="false">IF(S33="","",IF(S33&gt;=0.5,"INSPECT","MONITOR"))</f>
        <v/>
      </c>
    </row>
    <row r="34" customFormat="false" ht="15" hidden="false" customHeight="false" outlineLevel="0" collapsed="false">
      <c r="A34" s="0" t="n">
        <v>33</v>
      </c>
      <c r="R34" s="7" t="str">
        <f aca="false">IF(B34="","",(-0.771102+0.941094*(E34-4988.069143)/4600.162385+0.329989*(F34-619.994)/39.11327+-0.08813*(G34-0.825366)/0.796263+-0.062737*(H34-44.928286)/8.020845+0.709515*(I34-2800.384)/202.490381+0.145773*(J34-199.8432)/24.696805+-0.183284*(K34-3.491886)/0.792214+-0.084445*(L34-22.154857)/4.754008+0.051028*(M34-0.7158)/0.157842+0.347692*(N34-46.076)/46.27459+0.016643*(O34-0.831429)/0.922503+0.278748*(P34-7.794114)/4.222569+0.15489*(Q34-1.226857)/1.09569+-0.010483*(IF(D34="LEAP-1B",1,IF(D34="V2527-A5",2,0))-0.760571)/0.767437+0.583894*(F34*G34-512.433011)/499.437032+0.014928*(E34*P34-39506.766457)/46035.284013+0.267437*((Q34*2+O34*3+IF(N34&gt;90,1,0))-5.090857)/3.610663))</f>
        <v/>
      </c>
      <c r="S34" s="8" t="str">
        <f aca="false">IF(R34="","",1/(1+EXP(-R34)))</f>
        <v/>
      </c>
      <c r="T34" s="0" t="str">
        <f aca="false">IF(S34="","",IF(S34&gt;=0.6,"HIGH",IF(S34&gt;=0.3,"MEDIUM","LOW")))</f>
        <v/>
      </c>
      <c r="U34" s="0" t="str">
        <f aca="false">IF(S34="","",IF(S34&gt;=0.5,"INSPECT","MONITOR"))</f>
        <v/>
      </c>
    </row>
    <row r="35" customFormat="false" ht="15" hidden="false" customHeight="false" outlineLevel="0" collapsed="false">
      <c r="A35" s="0" t="n">
        <v>34</v>
      </c>
      <c r="R35" s="7" t="str">
        <f aca="false">IF(B35="","",(-0.771102+0.941094*(E35-4988.069143)/4600.162385+0.329989*(F35-619.994)/39.11327+-0.08813*(G35-0.825366)/0.796263+-0.062737*(H35-44.928286)/8.020845+0.709515*(I35-2800.384)/202.490381+0.145773*(J35-199.8432)/24.696805+-0.183284*(K35-3.491886)/0.792214+-0.084445*(L35-22.154857)/4.754008+0.051028*(M35-0.7158)/0.157842+0.347692*(N35-46.076)/46.27459+0.016643*(O35-0.831429)/0.922503+0.278748*(P35-7.794114)/4.222569+0.15489*(Q35-1.226857)/1.09569+-0.010483*(IF(D35="LEAP-1B",1,IF(D35="V2527-A5",2,0))-0.760571)/0.767437+0.583894*(F35*G35-512.433011)/499.437032+0.014928*(E35*P35-39506.766457)/46035.284013+0.267437*((Q35*2+O35*3+IF(N35&gt;90,1,0))-5.090857)/3.610663))</f>
        <v/>
      </c>
      <c r="S35" s="8" t="str">
        <f aca="false">IF(R35="","",1/(1+EXP(-R35)))</f>
        <v/>
      </c>
      <c r="T35" s="0" t="str">
        <f aca="false">IF(S35="","",IF(S35&gt;=0.6,"HIGH",IF(S35&gt;=0.3,"MEDIUM","LOW")))</f>
        <v/>
      </c>
      <c r="U35" s="0" t="str">
        <f aca="false">IF(S35="","",IF(S35&gt;=0.5,"INSPECT","MONITOR"))</f>
        <v/>
      </c>
    </row>
    <row r="36" customFormat="false" ht="15" hidden="false" customHeight="false" outlineLevel="0" collapsed="false">
      <c r="A36" s="0" t="n">
        <v>35</v>
      </c>
      <c r="R36" s="7" t="str">
        <f aca="false">IF(B36="","",(-0.771102+0.941094*(E36-4988.069143)/4600.162385+0.329989*(F36-619.994)/39.11327+-0.08813*(G36-0.825366)/0.796263+-0.062737*(H36-44.928286)/8.020845+0.709515*(I36-2800.384)/202.490381+0.145773*(J36-199.8432)/24.696805+-0.183284*(K36-3.491886)/0.792214+-0.084445*(L36-22.154857)/4.754008+0.051028*(M36-0.7158)/0.157842+0.347692*(N36-46.076)/46.27459+0.016643*(O36-0.831429)/0.922503+0.278748*(P36-7.794114)/4.222569+0.15489*(Q36-1.226857)/1.09569+-0.010483*(IF(D36="LEAP-1B",1,IF(D36="V2527-A5",2,0))-0.760571)/0.767437+0.583894*(F36*G36-512.433011)/499.437032+0.014928*(E36*P36-39506.766457)/46035.284013+0.267437*((Q36*2+O36*3+IF(N36&gt;90,1,0))-5.090857)/3.610663))</f>
        <v/>
      </c>
      <c r="S36" s="8" t="str">
        <f aca="false">IF(R36="","",1/(1+EXP(-R36)))</f>
        <v/>
      </c>
      <c r="T36" s="0" t="str">
        <f aca="false">IF(S36="","",IF(S36&gt;=0.6,"HIGH",IF(S36&gt;=0.3,"MEDIUM","LOW")))</f>
        <v/>
      </c>
      <c r="U36" s="0" t="str">
        <f aca="false">IF(S36="","",IF(S36&gt;=0.5,"INSPECT","MONITOR"))</f>
        <v/>
      </c>
    </row>
    <row r="37" customFormat="false" ht="15" hidden="false" customHeight="false" outlineLevel="0" collapsed="false">
      <c r="A37" s="0" t="n">
        <v>36</v>
      </c>
      <c r="R37" s="7" t="str">
        <f aca="false">IF(B37="","",(-0.771102+0.941094*(E37-4988.069143)/4600.162385+0.329989*(F37-619.994)/39.11327+-0.08813*(G37-0.825366)/0.796263+-0.062737*(H37-44.928286)/8.020845+0.709515*(I37-2800.384)/202.490381+0.145773*(J37-199.8432)/24.696805+-0.183284*(K37-3.491886)/0.792214+-0.084445*(L37-22.154857)/4.754008+0.051028*(M37-0.7158)/0.157842+0.347692*(N37-46.076)/46.27459+0.016643*(O37-0.831429)/0.922503+0.278748*(P37-7.794114)/4.222569+0.15489*(Q37-1.226857)/1.09569+-0.010483*(IF(D37="LEAP-1B",1,IF(D37="V2527-A5",2,0))-0.760571)/0.767437+0.583894*(F37*G37-512.433011)/499.437032+0.014928*(E37*P37-39506.766457)/46035.284013+0.267437*((Q37*2+O37*3+IF(N37&gt;90,1,0))-5.090857)/3.610663))</f>
        <v/>
      </c>
      <c r="S37" s="8" t="str">
        <f aca="false">IF(R37="","",1/(1+EXP(-R37)))</f>
        <v/>
      </c>
      <c r="T37" s="0" t="str">
        <f aca="false">IF(S37="","",IF(S37&gt;=0.6,"HIGH",IF(S37&gt;=0.3,"MEDIUM","LOW")))</f>
        <v/>
      </c>
      <c r="U37" s="0" t="str">
        <f aca="false">IF(S37="","",IF(S37&gt;=0.5,"INSPECT","MONITOR"))</f>
        <v/>
      </c>
    </row>
    <row r="38" customFormat="false" ht="15" hidden="false" customHeight="false" outlineLevel="0" collapsed="false">
      <c r="A38" s="0" t="n">
        <v>37</v>
      </c>
      <c r="R38" s="7" t="str">
        <f aca="false">IF(B38="","",(-0.771102+0.941094*(E38-4988.069143)/4600.162385+0.329989*(F38-619.994)/39.11327+-0.08813*(G38-0.825366)/0.796263+-0.062737*(H38-44.928286)/8.020845+0.709515*(I38-2800.384)/202.490381+0.145773*(J38-199.8432)/24.696805+-0.183284*(K38-3.491886)/0.792214+-0.084445*(L38-22.154857)/4.754008+0.051028*(M38-0.7158)/0.157842+0.347692*(N38-46.076)/46.27459+0.016643*(O38-0.831429)/0.922503+0.278748*(P38-7.794114)/4.222569+0.15489*(Q38-1.226857)/1.09569+-0.010483*(IF(D38="LEAP-1B",1,IF(D38="V2527-A5",2,0))-0.760571)/0.767437+0.583894*(F38*G38-512.433011)/499.437032+0.014928*(E38*P38-39506.766457)/46035.284013+0.267437*((Q38*2+O38*3+IF(N38&gt;90,1,0))-5.090857)/3.610663))</f>
        <v/>
      </c>
      <c r="S38" s="8" t="str">
        <f aca="false">IF(R38="","",1/(1+EXP(-R38)))</f>
        <v/>
      </c>
      <c r="T38" s="0" t="str">
        <f aca="false">IF(S38="","",IF(S38&gt;=0.6,"HIGH",IF(S38&gt;=0.3,"MEDIUM","LOW")))</f>
        <v/>
      </c>
      <c r="U38" s="0" t="str">
        <f aca="false">IF(S38="","",IF(S38&gt;=0.5,"INSPECT","MONITOR"))</f>
        <v/>
      </c>
    </row>
    <row r="39" customFormat="false" ht="15" hidden="false" customHeight="false" outlineLevel="0" collapsed="false">
      <c r="A39" s="0" t="n">
        <v>38</v>
      </c>
      <c r="R39" s="7" t="str">
        <f aca="false">IF(B39="","",(-0.771102+0.941094*(E39-4988.069143)/4600.162385+0.329989*(F39-619.994)/39.11327+-0.08813*(G39-0.825366)/0.796263+-0.062737*(H39-44.928286)/8.020845+0.709515*(I39-2800.384)/202.490381+0.145773*(J39-199.8432)/24.696805+-0.183284*(K39-3.491886)/0.792214+-0.084445*(L39-22.154857)/4.754008+0.051028*(M39-0.7158)/0.157842+0.347692*(N39-46.076)/46.27459+0.016643*(O39-0.831429)/0.922503+0.278748*(P39-7.794114)/4.222569+0.15489*(Q39-1.226857)/1.09569+-0.010483*(IF(D39="LEAP-1B",1,IF(D39="V2527-A5",2,0))-0.760571)/0.767437+0.583894*(F39*G39-512.433011)/499.437032+0.014928*(E39*P39-39506.766457)/46035.284013+0.267437*((Q39*2+O39*3+IF(N39&gt;90,1,0))-5.090857)/3.610663))</f>
        <v/>
      </c>
      <c r="S39" s="8" t="str">
        <f aca="false">IF(R39="","",1/(1+EXP(-R39)))</f>
        <v/>
      </c>
      <c r="T39" s="0" t="str">
        <f aca="false">IF(S39="","",IF(S39&gt;=0.6,"HIGH",IF(S39&gt;=0.3,"MEDIUM","LOW")))</f>
        <v/>
      </c>
      <c r="U39" s="0" t="str">
        <f aca="false">IF(S39="","",IF(S39&gt;=0.5,"INSPECT","MONITOR"))</f>
        <v/>
      </c>
    </row>
    <row r="40" customFormat="false" ht="15" hidden="false" customHeight="false" outlineLevel="0" collapsed="false">
      <c r="A40" s="0" t="n">
        <v>39</v>
      </c>
      <c r="R40" s="7" t="str">
        <f aca="false">IF(B40="","",(-0.771102+0.941094*(E40-4988.069143)/4600.162385+0.329989*(F40-619.994)/39.11327+-0.08813*(G40-0.825366)/0.796263+-0.062737*(H40-44.928286)/8.020845+0.709515*(I40-2800.384)/202.490381+0.145773*(J40-199.8432)/24.696805+-0.183284*(K40-3.491886)/0.792214+-0.084445*(L40-22.154857)/4.754008+0.051028*(M40-0.7158)/0.157842+0.347692*(N40-46.076)/46.27459+0.016643*(O40-0.831429)/0.922503+0.278748*(P40-7.794114)/4.222569+0.15489*(Q40-1.226857)/1.09569+-0.010483*(IF(D40="LEAP-1B",1,IF(D40="V2527-A5",2,0))-0.760571)/0.767437+0.583894*(F40*G40-512.433011)/499.437032+0.014928*(E40*P40-39506.766457)/46035.284013+0.267437*((Q40*2+O40*3+IF(N40&gt;90,1,0))-5.090857)/3.610663))</f>
        <v/>
      </c>
      <c r="S40" s="8" t="str">
        <f aca="false">IF(R40="","",1/(1+EXP(-R40)))</f>
        <v/>
      </c>
      <c r="T40" s="0" t="str">
        <f aca="false">IF(S40="","",IF(S40&gt;=0.6,"HIGH",IF(S40&gt;=0.3,"MEDIUM","LOW")))</f>
        <v/>
      </c>
      <c r="U40" s="0" t="str">
        <f aca="false">IF(S40="","",IF(S40&gt;=0.5,"INSPECT","MONITOR"))</f>
        <v/>
      </c>
    </row>
    <row r="41" customFormat="false" ht="15" hidden="false" customHeight="false" outlineLevel="0" collapsed="false">
      <c r="A41" s="0" t="n">
        <v>40</v>
      </c>
      <c r="R41" s="7" t="str">
        <f aca="false">IF(B41="","",(-0.771102+0.941094*(E41-4988.069143)/4600.162385+0.329989*(F41-619.994)/39.11327+-0.08813*(G41-0.825366)/0.796263+-0.062737*(H41-44.928286)/8.020845+0.709515*(I41-2800.384)/202.490381+0.145773*(J41-199.8432)/24.696805+-0.183284*(K41-3.491886)/0.792214+-0.084445*(L41-22.154857)/4.754008+0.051028*(M41-0.7158)/0.157842+0.347692*(N41-46.076)/46.27459+0.016643*(O41-0.831429)/0.922503+0.278748*(P41-7.794114)/4.222569+0.15489*(Q41-1.226857)/1.09569+-0.010483*(IF(D41="LEAP-1B",1,IF(D41="V2527-A5",2,0))-0.760571)/0.767437+0.583894*(F41*G41-512.433011)/499.437032+0.014928*(E41*P41-39506.766457)/46035.284013+0.267437*((Q41*2+O41*3+IF(N41&gt;90,1,0))-5.090857)/3.610663))</f>
        <v/>
      </c>
      <c r="S41" s="8" t="str">
        <f aca="false">IF(R41="","",1/(1+EXP(-R41)))</f>
        <v/>
      </c>
      <c r="T41" s="0" t="str">
        <f aca="false">IF(S41="","",IF(S41&gt;=0.6,"HIGH",IF(S41&gt;=0.3,"MEDIUM","LOW")))</f>
        <v/>
      </c>
      <c r="U41" s="0" t="str">
        <f aca="false">IF(S41="","",IF(S41&gt;=0.5,"INSPECT","MONITOR"))</f>
        <v/>
      </c>
    </row>
    <row r="42" customFormat="false" ht="15" hidden="false" customHeight="false" outlineLevel="0" collapsed="false">
      <c r="A42" s="0" t="n">
        <v>41</v>
      </c>
      <c r="R42" s="7" t="str">
        <f aca="false">IF(B42="","",(-0.771102+0.941094*(E42-4988.069143)/4600.162385+0.329989*(F42-619.994)/39.11327+-0.08813*(G42-0.825366)/0.796263+-0.062737*(H42-44.928286)/8.020845+0.709515*(I42-2800.384)/202.490381+0.145773*(J42-199.8432)/24.696805+-0.183284*(K42-3.491886)/0.792214+-0.084445*(L42-22.154857)/4.754008+0.051028*(M42-0.7158)/0.157842+0.347692*(N42-46.076)/46.27459+0.016643*(O42-0.831429)/0.922503+0.278748*(P42-7.794114)/4.222569+0.15489*(Q42-1.226857)/1.09569+-0.010483*(IF(D42="LEAP-1B",1,IF(D42="V2527-A5",2,0))-0.760571)/0.767437+0.583894*(F42*G42-512.433011)/499.437032+0.014928*(E42*P42-39506.766457)/46035.284013+0.267437*((Q42*2+O42*3+IF(N42&gt;90,1,0))-5.090857)/3.610663))</f>
        <v/>
      </c>
      <c r="S42" s="8" t="str">
        <f aca="false">IF(R42="","",1/(1+EXP(-R42)))</f>
        <v/>
      </c>
      <c r="T42" s="0" t="str">
        <f aca="false">IF(S42="","",IF(S42&gt;=0.6,"HIGH",IF(S42&gt;=0.3,"MEDIUM","LOW")))</f>
        <v/>
      </c>
      <c r="U42" s="0" t="str">
        <f aca="false">IF(S42="","",IF(S42&gt;=0.5,"INSPECT","MONITOR"))</f>
        <v/>
      </c>
    </row>
    <row r="43" customFormat="false" ht="15" hidden="false" customHeight="false" outlineLevel="0" collapsed="false">
      <c r="A43" s="0" t="n">
        <v>42</v>
      </c>
      <c r="R43" s="7" t="str">
        <f aca="false">IF(B43="","",(-0.771102+0.941094*(E43-4988.069143)/4600.162385+0.329989*(F43-619.994)/39.11327+-0.08813*(G43-0.825366)/0.796263+-0.062737*(H43-44.928286)/8.020845+0.709515*(I43-2800.384)/202.490381+0.145773*(J43-199.8432)/24.696805+-0.183284*(K43-3.491886)/0.792214+-0.084445*(L43-22.154857)/4.754008+0.051028*(M43-0.7158)/0.157842+0.347692*(N43-46.076)/46.27459+0.016643*(O43-0.831429)/0.922503+0.278748*(P43-7.794114)/4.222569+0.15489*(Q43-1.226857)/1.09569+-0.010483*(IF(D43="LEAP-1B",1,IF(D43="V2527-A5",2,0))-0.760571)/0.767437+0.583894*(F43*G43-512.433011)/499.437032+0.014928*(E43*P43-39506.766457)/46035.284013+0.267437*((Q43*2+O43*3+IF(N43&gt;90,1,0))-5.090857)/3.610663))</f>
        <v/>
      </c>
      <c r="S43" s="8" t="str">
        <f aca="false">IF(R43="","",1/(1+EXP(-R43)))</f>
        <v/>
      </c>
      <c r="T43" s="0" t="str">
        <f aca="false">IF(S43="","",IF(S43&gt;=0.6,"HIGH",IF(S43&gt;=0.3,"MEDIUM","LOW")))</f>
        <v/>
      </c>
      <c r="U43" s="0" t="str">
        <f aca="false">IF(S43="","",IF(S43&gt;=0.5,"INSPECT","MONITOR"))</f>
        <v/>
      </c>
    </row>
    <row r="44" customFormat="false" ht="15" hidden="false" customHeight="false" outlineLevel="0" collapsed="false">
      <c r="A44" s="0" t="n">
        <v>43</v>
      </c>
      <c r="R44" s="7" t="str">
        <f aca="false">IF(B44="","",(-0.771102+0.941094*(E44-4988.069143)/4600.162385+0.329989*(F44-619.994)/39.11327+-0.08813*(G44-0.825366)/0.796263+-0.062737*(H44-44.928286)/8.020845+0.709515*(I44-2800.384)/202.490381+0.145773*(J44-199.8432)/24.696805+-0.183284*(K44-3.491886)/0.792214+-0.084445*(L44-22.154857)/4.754008+0.051028*(M44-0.7158)/0.157842+0.347692*(N44-46.076)/46.27459+0.016643*(O44-0.831429)/0.922503+0.278748*(P44-7.794114)/4.222569+0.15489*(Q44-1.226857)/1.09569+-0.010483*(IF(D44="LEAP-1B",1,IF(D44="V2527-A5",2,0))-0.760571)/0.767437+0.583894*(F44*G44-512.433011)/499.437032+0.014928*(E44*P44-39506.766457)/46035.284013+0.267437*((Q44*2+O44*3+IF(N44&gt;90,1,0))-5.090857)/3.610663))</f>
        <v/>
      </c>
      <c r="S44" s="8" t="str">
        <f aca="false">IF(R44="","",1/(1+EXP(-R44)))</f>
        <v/>
      </c>
      <c r="T44" s="0" t="str">
        <f aca="false">IF(S44="","",IF(S44&gt;=0.6,"HIGH",IF(S44&gt;=0.3,"MEDIUM","LOW")))</f>
        <v/>
      </c>
      <c r="U44" s="0" t="str">
        <f aca="false">IF(S44="","",IF(S44&gt;=0.5,"INSPECT","MONITOR"))</f>
        <v/>
      </c>
    </row>
    <row r="45" customFormat="false" ht="15" hidden="false" customHeight="false" outlineLevel="0" collapsed="false">
      <c r="A45" s="0" t="n">
        <v>44</v>
      </c>
      <c r="R45" s="7" t="str">
        <f aca="false">IF(B45="","",(-0.771102+0.941094*(E45-4988.069143)/4600.162385+0.329989*(F45-619.994)/39.11327+-0.08813*(G45-0.825366)/0.796263+-0.062737*(H45-44.928286)/8.020845+0.709515*(I45-2800.384)/202.490381+0.145773*(J45-199.8432)/24.696805+-0.183284*(K45-3.491886)/0.792214+-0.084445*(L45-22.154857)/4.754008+0.051028*(M45-0.7158)/0.157842+0.347692*(N45-46.076)/46.27459+0.016643*(O45-0.831429)/0.922503+0.278748*(P45-7.794114)/4.222569+0.15489*(Q45-1.226857)/1.09569+-0.010483*(IF(D45="LEAP-1B",1,IF(D45="V2527-A5",2,0))-0.760571)/0.767437+0.583894*(F45*G45-512.433011)/499.437032+0.014928*(E45*P45-39506.766457)/46035.284013+0.267437*((Q45*2+O45*3+IF(N45&gt;90,1,0))-5.090857)/3.610663))</f>
        <v/>
      </c>
      <c r="S45" s="8" t="str">
        <f aca="false">IF(R45="","",1/(1+EXP(-R45)))</f>
        <v/>
      </c>
      <c r="T45" s="0" t="str">
        <f aca="false">IF(S45="","",IF(S45&gt;=0.6,"HIGH",IF(S45&gt;=0.3,"MEDIUM","LOW")))</f>
        <v/>
      </c>
      <c r="U45" s="0" t="str">
        <f aca="false">IF(S45="","",IF(S45&gt;=0.5,"INSPECT","MONITOR"))</f>
        <v/>
      </c>
    </row>
    <row r="46" customFormat="false" ht="15" hidden="false" customHeight="false" outlineLevel="0" collapsed="false">
      <c r="A46" s="0" t="n">
        <v>45</v>
      </c>
      <c r="R46" s="7" t="str">
        <f aca="false">IF(B46="","",(-0.771102+0.941094*(E46-4988.069143)/4600.162385+0.329989*(F46-619.994)/39.11327+-0.08813*(G46-0.825366)/0.796263+-0.062737*(H46-44.928286)/8.020845+0.709515*(I46-2800.384)/202.490381+0.145773*(J46-199.8432)/24.696805+-0.183284*(K46-3.491886)/0.792214+-0.084445*(L46-22.154857)/4.754008+0.051028*(M46-0.7158)/0.157842+0.347692*(N46-46.076)/46.27459+0.016643*(O46-0.831429)/0.922503+0.278748*(P46-7.794114)/4.222569+0.15489*(Q46-1.226857)/1.09569+-0.010483*(IF(D46="LEAP-1B",1,IF(D46="V2527-A5",2,0))-0.760571)/0.767437+0.583894*(F46*G46-512.433011)/499.437032+0.014928*(E46*P46-39506.766457)/46035.284013+0.267437*((Q46*2+O46*3+IF(N46&gt;90,1,0))-5.090857)/3.610663))</f>
        <v/>
      </c>
      <c r="S46" s="8" t="str">
        <f aca="false">IF(R46="","",1/(1+EXP(-R46)))</f>
        <v/>
      </c>
      <c r="T46" s="0" t="str">
        <f aca="false">IF(S46="","",IF(S46&gt;=0.6,"HIGH",IF(S46&gt;=0.3,"MEDIUM","LOW")))</f>
        <v/>
      </c>
      <c r="U46" s="0" t="str">
        <f aca="false">IF(S46="","",IF(S46&gt;=0.5,"INSPECT","MONITOR"))</f>
        <v/>
      </c>
    </row>
    <row r="47" customFormat="false" ht="15" hidden="false" customHeight="false" outlineLevel="0" collapsed="false">
      <c r="A47" s="0" t="n">
        <v>46</v>
      </c>
      <c r="R47" s="7" t="str">
        <f aca="false">IF(B47="","",(-0.771102+0.941094*(E47-4988.069143)/4600.162385+0.329989*(F47-619.994)/39.11327+-0.08813*(G47-0.825366)/0.796263+-0.062737*(H47-44.928286)/8.020845+0.709515*(I47-2800.384)/202.490381+0.145773*(J47-199.8432)/24.696805+-0.183284*(K47-3.491886)/0.792214+-0.084445*(L47-22.154857)/4.754008+0.051028*(M47-0.7158)/0.157842+0.347692*(N47-46.076)/46.27459+0.016643*(O47-0.831429)/0.922503+0.278748*(P47-7.794114)/4.222569+0.15489*(Q47-1.226857)/1.09569+-0.010483*(IF(D47="LEAP-1B",1,IF(D47="V2527-A5",2,0))-0.760571)/0.767437+0.583894*(F47*G47-512.433011)/499.437032+0.014928*(E47*P47-39506.766457)/46035.284013+0.267437*((Q47*2+O47*3+IF(N47&gt;90,1,0))-5.090857)/3.610663))</f>
        <v/>
      </c>
      <c r="S47" s="8" t="str">
        <f aca="false">IF(R47="","",1/(1+EXP(-R47)))</f>
        <v/>
      </c>
      <c r="T47" s="0" t="str">
        <f aca="false">IF(S47="","",IF(S47&gt;=0.6,"HIGH",IF(S47&gt;=0.3,"MEDIUM","LOW")))</f>
        <v/>
      </c>
      <c r="U47" s="0" t="str">
        <f aca="false">IF(S47="","",IF(S47&gt;=0.5,"INSPECT","MONITOR"))</f>
        <v/>
      </c>
    </row>
    <row r="48" customFormat="false" ht="15" hidden="false" customHeight="false" outlineLevel="0" collapsed="false">
      <c r="A48" s="0" t="n">
        <v>47</v>
      </c>
      <c r="R48" s="7" t="str">
        <f aca="false">IF(B48="","",(-0.771102+0.941094*(E48-4988.069143)/4600.162385+0.329989*(F48-619.994)/39.11327+-0.08813*(G48-0.825366)/0.796263+-0.062737*(H48-44.928286)/8.020845+0.709515*(I48-2800.384)/202.490381+0.145773*(J48-199.8432)/24.696805+-0.183284*(K48-3.491886)/0.792214+-0.084445*(L48-22.154857)/4.754008+0.051028*(M48-0.7158)/0.157842+0.347692*(N48-46.076)/46.27459+0.016643*(O48-0.831429)/0.922503+0.278748*(P48-7.794114)/4.222569+0.15489*(Q48-1.226857)/1.09569+-0.010483*(IF(D48="LEAP-1B",1,IF(D48="V2527-A5",2,0))-0.760571)/0.767437+0.583894*(F48*G48-512.433011)/499.437032+0.014928*(E48*P48-39506.766457)/46035.284013+0.267437*((Q48*2+O48*3+IF(N48&gt;90,1,0))-5.090857)/3.610663))</f>
        <v/>
      </c>
      <c r="S48" s="8" t="str">
        <f aca="false">IF(R48="","",1/(1+EXP(-R48)))</f>
        <v/>
      </c>
      <c r="T48" s="0" t="str">
        <f aca="false">IF(S48="","",IF(S48&gt;=0.6,"HIGH",IF(S48&gt;=0.3,"MEDIUM","LOW")))</f>
        <v/>
      </c>
      <c r="U48" s="0" t="str">
        <f aca="false">IF(S48="","",IF(S48&gt;=0.5,"INSPECT","MONITOR"))</f>
        <v/>
      </c>
    </row>
    <row r="49" customFormat="false" ht="15" hidden="false" customHeight="false" outlineLevel="0" collapsed="false">
      <c r="A49" s="0" t="n">
        <v>48</v>
      </c>
      <c r="R49" s="7" t="str">
        <f aca="false">IF(B49="","",(-0.771102+0.941094*(E49-4988.069143)/4600.162385+0.329989*(F49-619.994)/39.11327+-0.08813*(G49-0.825366)/0.796263+-0.062737*(H49-44.928286)/8.020845+0.709515*(I49-2800.384)/202.490381+0.145773*(J49-199.8432)/24.696805+-0.183284*(K49-3.491886)/0.792214+-0.084445*(L49-22.154857)/4.754008+0.051028*(M49-0.7158)/0.157842+0.347692*(N49-46.076)/46.27459+0.016643*(O49-0.831429)/0.922503+0.278748*(P49-7.794114)/4.222569+0.15489*(Q49-1.226857)/1.09569+-0.010483*(IF(D49="LEAP-1B",1,IF(D49="V2527-A5",2,0))-0.760571)/0.767437+0.583894*(F49*G49-512.433011)/499.437032+0.014928*(E49*P49-39506.766457)/46035.284013+0.267437*((Q49*2+O49*3+IF(N49&gt;90,1,0))-5.090857)/3.610663))</f>
        <v/>
      </c>
      <c r="S49" s="8" t="str">
        <f aca="false">IF(R49="","",1/(1+EXP(-R49)))</f>
        <v/>
      </c>
      <c r="T49" s="0" t="str">
        <f aca="false">IF(S49="","",IF(S49&gt;=0.6,"HIGH",IF(S49&gt;=0.3,"MEDIUM","LOW")))</f>
        <v/>
      </c>
      <c r="U49" s="0" t="str">
        <f aca="false">IF(S49="","",IF(S49&gt;=0.5,"INSPECT","MONITOR"))</f>
        <v/>
      </c>
    </row>
    <row r="50" customFormat="false" ht="15" hidden="false" customHeight="false" outlineLevel="0" collapsed="false">
      <c r="A50" s="0" t="n">
        <v>49</v>
      </c>
      <c r="R50" s="7" t="str">
        <f aca="false">IF(B50="","",(-0.771102+0.941094*(E50-4988.069143)/4600.162385+0.329989*(F50-619.994)/39.11327+-0.08813*(G50-0.825366)/0.796263+-0.062737*(H50-44.928286)/8.020845+0.709515*(I50-2800.384)/202.490381+0.145773*(J50-199.8432)/24.696805+-0.183284*(K50-3.491886)/0.792214+-0.084445*(L50-22.154857)/4.754008+0.051028*(M50-0.7158)/0.157842+0.347692*(N50-46.076)/46.27459+0.016643*(O50-0.831429)/0.922503+0.278748*(P50-7.794114)/4.222569+0.15489*(Q50-1.226857)/1.09569+-0.010483*(IF(D50="LEAP-1B",1,IF(D50="V2527-A5",2,0))-0.760571)/0.767437+0.583894*(F50*G50-512.433011)/499.437032+0.014928*(E50*P50-39506.766457)/46035.284013+0.267437*((Q50*2+O50*3+IF(N50&gt;90,1,0))-5.090857)/3.610663))</f>
        <v/>
      </c>
      <c r="S50" s="8" t="str">
        <f aca="false">IF(R50="","",1/(1+EXP(-R50)))</f>
        <v/>
      </c>
      <c r="T50" s="0" t="str">
        <f aca="false">IF(S50="","",IF(S50&gt;=0.6,"HIGH",IF(S50&gt;=0.3,"MEDIUM","LOW")))</f>
        <v/>
      </c>
      <c r="U50" s="0" t="str">
        <f aca="false">IF(S50="","",IF(S50&gt;=0.5,"INSPECT","MONITOR"))</f>
        <v/>
      </c>
    </row>
    <row r="51" customFormat="false" ht="15" hidden="false" customHeight="false" outlineLevel="0" collapsed="false">
      <c r="A51" s="0" t="n">
        <v>50</v>
      </c>
      <c r="R51" s="7" t="str">
        <f aca="false">IF(B51="","",(-0.771102+0.941094*(E51-4988.069143)/4600.162385+0.329989*(F51-619.994)/39.11327+-0.08813*(G51-0.825366)/0.796263+-0.062737*(H51-44.928286)/8.020845+0.709515*(I51-2800.384)/202.490381+0.145773*(J51-199.8432)/24.696805+-0.183284*(K51-3.491886)/0.792214+-0.084445*(L51-22.154857)/4.754008+0.051028*(M51-0.7158)/0.157842+0.347692*(N51-46.076)/46.27459+0.016643*(O51-0.831429)/0.922503+0.278748*(P51-7.794114)/4.222569+0.15489*(Q51-1.226857)/1.09569+-0.010483*(IF(D51="LEAP-1B",1,IF(D51="V2527-A5",2,0))-0.760571)/0.767437+0.583894*(F51*G51-512.433011)/499.437032+0.014928*(E51*P51-39506.766457)/46035.284013+0.267437*((Q51*2+O51*3+IF(N51&gt;90,1,0))-5.090857)/3.610663))</f>
        <v/>
      </c>
      <c r="S51" s="8" t="str">
        <f aca="false">IF(R51="","",1/(1+EXP(-R51)))</f>
        <v/>
      </c>
      <c r="T51" s="0" t="str">
        <f aca="false">IF(S51="","",IF(S51&gt;=0.6,"HIGH",IF(S51&gt;=0.3,"MEDIUM","LOW")))</f>
        <v/>
      </c>
      <c r="U51" s="0" t="str">
        <f aca="false">IF(S51="","",IF(S51&gt;=0.5,"INSPECT","MONITOR"))</f>
        <v/>
      </c>
    </row>
  </sheetData>
  <conditionalFormatting sqref="T2:T51">
    <cfRule type="cellIs" priority="2" operator="equal" aboveAverage="0" equalAverage="0" bottom="0" percent="0" rank="0" text="" dxfId="0">
      <formula>"HIGH"</formula>
    </cfRule>
    <cfRule type="cellIs" priority="3" operator="equal" aboveAverage="0" equalAverage="0" bottom="0" percent="0" rank="0" text="" dxfId="1">
      <formula>"MEDIUM"</formula>
    </cfRule>
    <cfRule type="cellIs" priority="4" operator="equal" aboveAverage="0" equalAverage="0" bottom="0" percent="0" rank="0" text="" dxfId="2">
      <formula>"LOW"</formula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2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5"/>
    <col collapsed="false" customWidth="true" hidden="false" outlineLevel="0" max="4" min="2" style="0" width="15"/>
    <col collapsed="false" customWidth="true" hidden="false" outlineLevel="0" max="5" min="5" style="0" width="16"/>
  </cols>
  <sheetData>
    <row r="1" customFormat="false" ht="17.35" hidden="false" customHeight="false" outlineLevel="0" collapsed="false">
      <c r="A1" s="9" t="s">
        <v>84</v>
      </c>
    </row>
    <row r="3" customFormat="false" ht="15" hidden="false" customHeight="false" outlineLevel="0" collapsed="false">
      <c r="A3" s="10" t="s">
        <v>85</v>
      </c>
      <c r="B3" s="10" t="s">
        <v>86</v>
      </c>
      <c r="C3" s="10" t="s">
        <v>87</v>
      </c>
      <c r="D3" s="10" t="s">
        <v>88</v>
      </c>
      <c r="E3" s="10" t="s">
        <v>89</v>
      </c>
    </row>
    <row r="4" customFormat="false" ht="15" hidden="false" customHeight="false" outlineLevel="0" collapsed="false">
      <c r="A4" s="0" t="s">
        <v>90</v>
      </c>
      <c r="B4" s="0" t="n">
        <v>-0.771102</v>
      </c>
    </row>
    <row r="5" customFormat="false" ht="15" hidden="false" customHeight="false" outlineLevel="0" collapsed="false">
      <c r="A5" s="0" t="s">
        <v>91</v>
      </c>
      <c r="B5" s="0" t="n">
        <v>0.941094</v>
      </c>
      <c r="C5" s="0" t="n">
        <v>4988.069143</v>
      </c>
      <c r="D5" s="0" t="n">
        <v>4600.162385</v>
      </c>
      <c r="E5" s="0" t="s">
        <v>92</v>
      </c>
    </row>
    <row r="6" customFormat="false" ht="15" hidden="false" customHeight="false" outlineLevel="0" collapsed="false">
      <c r="A6" s="0" t="s">
        <v>93</v>
      </c>
      <c r="B6" s="0" t="n">
        <v>0.329989</v>
      </c>
      <c r="C6" s="0" t="n">
        <v>619.994</v>
      </c>
      <c r="D6" s="0" t="n">
        <v>39.11327</v>
      </c>
      <c r="E6" s="0" t="s">
        <v>92</v>
      </c>
    </row>
    <row r="7" customFormat="false" ht="15" hidden="false" customHeight="false" outlineLevel="0" collapsed="false">
      <c r="A7" s="0" t="s">
        <v>94</v>
      </c>
      <c r="B7" s="0" t="n">
        <v>-0.08813</v>
      </c>
      <c r="C7" s="0" t="n">
        <v>0.825366</v>
      </c>
      <c r="D7" s="0" t="n">
        <v>0.796263</v>
      </c>
      <c r="E7" s="0" t="s">
        <v>95</v>
      </c>
    </row>
    <row r="8" customFormat="false" ht="15" hidden="false" customHeight="false" outlineLevel="0" collapsed="false">
      <c r="A8" s="0" t="s">
        <v>96</v>
      </c>
      <c r="B8" s="0" t="n">
        <v>-0.062737</v>
      </c>
      <c r="C8" s="0" t="n">
        <v>44.928286</v>
      </c>
      <c r="D8" s="0" t="n">
        <v>8.020845</v>
      </c>
      <c r="E8" s="0" t="s">
        <v>95</v>
      </c>
    </row>
    <row r="9" customFormat="false" ht="15" hidden="false" customHeight="false" outlineLevel="0" collapsed="false">
      <c r="A9" s="0" t="s">
        <v>97</v>
      </c>
      <c r="B9" s="0" t="n">
        <v>0.709515</v>
      </c>
      <c r="C9" s="0" t="n">
        <v>2800.384</v>
      </c>
      <c r="D9" s="0" t="n">
        <v>202.490381</v>
      </c>
      <c r="E9" s="0" t="s">
        <v>92</v>
      </c>
    </row>
    <row r="10" customFormat="false" ht="15" hidden="false" customHeight="false" outlineLevel="0" collapsed="false">
      <c r="A10" s="0" t="s">
        <v>98</v>
      </c>
      <c r="B10" s="0" t="n">
        <v>0.145773</v>
      </c>
      <c r="C10" s="0" t="n">
        <v>199.8432</v>
      </c>
      <c r="D10" s="0" t="n">
        <v>24.696805</v>
      </c>
      <c r="E10" s="0" t="s">
        <v>92</v>
      </c>
    </row>
    <row r="11" customFormat="false" ht="15" hidden="false" customHeight="false" outlineLevel="0" collapsed="false">
      <c r="A11" s="0" t="s">
        <v>99</v>
      </c>
      <c r="B11" s="0" t="n">
        <v>-0.183284</v>
      </c>
      <c r="C11" s="0" t="n">
        <v>3.491886</v>
      </c>
      <c r="D11" s="0" t="n">
        <v>0.792214</v>
      </c>
      <c r="E11" s="0" t="s">
        <v>95</v>
      </c>
    </row>
    <row r="12" customFormat="false" ht="15" hidden="false" customHeight="false" outlineLevel="0" collapsed="false">
      <c r="A12" s="0" t="s">
        <v>100</v>
      </c>
      <c r="B12" s="0" t="n">
        <v>-0.084445</v>
      </c>
      <c r="C12" s="0" t="n">
        <v>22.154857</v>
      </c>
      <c r="D12" s="0" t="n">
        <v>4.754008</v>
      </c>
      <c r="E12" s="0" t="s">
        <v>95</v>
      </c>
    </row>
    <row r="13" customFormat="false" ht="15" hidden="false" customHeight="false" outlineLevel="0" collapsed="false">
      <c r="A13" s="0" t="s">
        <v>101</v>
      </c>
      <c r="B13" s="0" t="n">
        <v>0.051028</v>
      </c>
      <c r="C13" s="0" t="n">
        <v>0.7158</v>
      </c>
      <c r="D13" s="0" t="n">
        <v>0.157842</v>
      </c>
      <c r="E13" s="0" t="s">
        <v>92</v>
      </c>
    </row>
    <row r="14" customFormat="false" ht="15" hidden="false" customHeight="false" outlineLevel="0" collapsed="false">
      <c r="A14" s="0" t="s">
        <v>102</v>
      </c>
      <c r="B14" s="0" t="n">
        <v>0.347692</v>
      </c>
      <c r="C14" s="0" t="n">
        <v>46.076</v>
      </c>
      <c r="D14" s="0" t="n">
        <v>46.27459</v>
      </c>
      <c r="E14" s="0" t="s">
        <v>92</v>
      </c>
    </row>
    <row r="15" customFormat="false" ht="15" hidden="false" customHeight="false" outlineLevel="0" collapsed="false">
      <c r="A15" s="0" t="s">
        <v>103</v>
      </c>
      <c r="B15" s="0" t="n">
        <v>0.016643</v>
      </c>
      <c r="C15" s="0" t="n">
        <v>0.831429</v>
      </c>
      <c r="D15" s="0" t="n">
        <v>0.922503</v>
      </c>
      <c r="E15" s="0" t="s">
        <v>92</v>
      </c>
    </row>
    <row r="16" customFormat="false" ht="15" hidden="false" customHeight="false" outlineLevel="0" collapsed="false">
      <c r="A16" s="0" t="s">
        <v>104</v>
      </c>
      <c r="B16" s="0" t="n">
        <v>0.278748</v>
      </c>
      <c r="C16" s="0" t="n">
        <v>7.794114</v>
      </c>
      <c r="D16" s="0" t="n">
        <v>4.222569</v>
      </c>
      <c r="E16" s="0" t="s">
        <v>92</v>
      </c>
    </row>
    <row r="17" customFormat="false" ht="15" hidden="false" customHeight="false" outlineLevel="0" collapsed="false">
      <c r="A17" s="0" t="s">
        <v>105</v>
      </c>
      <c r="B17" s="0" t="n">
        <v>0.15489</v>
      </c>
      <c r="C17" s="0" t="n">
        <v>1.226857</v>
      </c>
      <c r="D17" s="0" t="n">
        <v>1.09569</v>
      </c>
      <c r="E17" s="0" t="s">
        <v>92</v>
      </c>
    </row>
    <row r="18" customFormat="false" ht="15" hidden="false" customHeight="false" outlineLevel="0" collapsed="false">
      <c r="A18" s="0" t="s">
        <v>106</v>
      </c>
      <c r="B18" s="0" t="n">
        <v>-0.010483</v>
      </c>
      <c r="C18" s="0" t="n">
        <v>0.760571</v>
      </c>
      <c r="D18" s="0" t="n">
        <v>0.767437</v>
      </c>
      <c r="E18" s="0" t="s">
        <v>95</v>
      </c>
    </row>
    <row r="19" customFormat="false" ht="15" hidden="false" customHeight="false" outlineLevel="0" collapsed="false">
      <c r="A19" s="0" t="s">
        <v>107</v>
      </c>
      <c r="B19" s="0" t="n">
        <v>0.583894</v>
      </c>
      <c r="C19" s="0" t="n">
        <v>512.433011</v>
      </c>
      <c r="D19" s="0" t="n">
        <v>499.437032</v>
      </c>
      <c r="E19" s="0" t="s">
        <v>92</v>
      </c>
    </row>
    <row r="20" customFormat="false" ht="15" hidden="false" customHeight="false" outlineLevel="0" collapsed="false">
      <c r="A20" s="0" t="s">
        <v>108</v>
      </c>
      <c r="B20" s="0" t="n">
        <v>0.014928</v>
      </c>
      <c r="C20" s="0" t="n">
        <v>39506.766457</v>
      </c>
      <c r="D20" s="0" t="n">
        <v>46035.284013</v>
      </c>
      <c r="E20" s="0" t="s">
        <v>92</v>
      </c>
    </row>
    <row r="21" customFormat="false" ht="15" hidden="false" customHeight="false" outlineLevel="0" collapsed="false">
      <c r="A21" s="0" t="s">
        <v>109</v>
      </c>
      <c r="B21" s="0" t="n">
        <v>0.267437</v>
      </c>
      <c r="C21" s="0" t="n">
        <v>5.090857</v>
      </c>
      <c r="D21" s="0" t="n">
        <v>3.610663</v>
      </c>
      <c r="E21" s="0" t="s">
        <v>92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4"/>
    <col collapsed="false" customWidth="true" hidden="false" outlineLevel="0" max="2" min="2" style="0" width="16"/>
    <col collapsed="false" customWidth="true" hidden="false" outlineLevel="0" max="3" min="3" style="0" width="14"/>
    <col collapsed="false" customWidth="true" hidden="false" outlineLevel="0" max="4" min="4" style="0" width="16"/>
    <col collapsed="false" customWidth="true" hidden="false" outlineLevel="0" max="5" min="5" style="0" width="12"/>
    <col collapsed="false" customWidth="true" hidden="false" outlineLevel="0" max="6" min="6" style="0" width="14"/>
    <col collapsed="false" customWidth="true" hidden="false" outlineLevel="0" max="7" min="7" style="0" width="12"/>
    <col collapsed="false" customWidth="true" hidden="false" outlineLevel="0" max="8" min="8" style="0" width="30"/>
  </cols>
  <sheetData>
    <row r="1" customFormat="false" ht="17.35" hidden="false" customHeight="false" outlineLevel="0" collapsed="false">
      <c r="A1" s="9" t="s">
        <v>110</v>
      </c>
    </row>
    <row r="2" customFormat="false" ht="15" hidden="false" customHeight="false" outlineLevel="0" collapsed="false">
      <c r="A2" s="11" t="s">
        <v>111</v>
      </c>
    </row>
    <row r="4" customFormat="false" ht="15" hidden="false" customHeight="false" outlineLevel="0" collapsed="false">
      <c r="A4" s="10" t="s">
        <v>112</v>
      </c>
      <c r="B4" s="10" t="s">
        <v>113</v>
      </c>
      <c r="C4" s="10" t="s">
        <v>114</v>
      </c>
      <c r="D4" s="10" t="s">
        <v>115</v>
      </c>
      <c r="E4" s="10" t="s">
        <v>116</v>
      </c>
      <c r="F4" s="10" t="s">
        <v>117</v>
      </c>
      <c r="G4" s="10" t="s">
        <v>118</v>
      </c>
      <c r="H4" s="10" t="s">
        <v>61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2026-03-21T17:38:37Z</dcterms:created>
  <dc:creator>openpyxl</dc:creator>
  <dc:description/>
  <dc:language>en-US</dc:language>
  <cp:lastModifiedBy/>
  <dcterms:modified xsi:type="dcterms:W3CDTF">2026-03-21T17:38:37Z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