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benya\Desktop\_Spring26_Content\332-621\Data-Viz-Excel-API\"/>
    </mc:Choice>
  </mc:AlternateContent>
  <xr:revisionPtr revIDLastSave="0" documentId="13_ncr:1_{A323000E-5D4B-47C9-AA63-CC83F29B5F1B}" xr6:coauthVersionLast="47" xr6:coauthVersionMax="47" xr10:uidLastSave="{00000000-0000-0000-0000-000000000000}"/>
  <bookViews>
    <workbookView xWindow="-108" yWindow="-108" windowWidth="23256" windowHeight="13896" tabRatio="500" xr2:uid="{00000000-000D-0000-FFFF-FFFF00000000}"/>
  </bookViews>
  <sheets>
    <sheet name="Scenario" sheetId="1" r:id="rId1"/>
    <sheet name="U.S. State Data" sheetId="2" r:id="rId2"/>
    <sheet name="World Bank" sheetId="3" r:id="rId3"/>
    <sheet name="Risk Analysis" sheetId="4" r:id="rId4"/>
    <sheet name="Your Turn" sheetId="5" r:id="rId5"/>
    <sheet name="Solution (Instructor)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30" i="4" l="1"/>
  <c r="E30" i="4"/>
  <c r="D30" i="4"/>
  <c r="C30" i="4"/>
  <c r="B30" i="4"/>
  <c r="G29" i="4"/>
  <c r="F29" i="4"/>
  <c r="E29" i="4"/>
  <c r="D29" i="4"/>
  <c r="C29" i="4"/>
  <c r="B29" i="4"/>
  <c r="G28" i="4"/>
  <c r="F28" i="4"/>
  <c r="E28" i="4"/>
  <c r="D28" i="4"/>
  <c r="C28" i="4"/>
  <c r="B28" i="4"/>
  <c r="F27" i="4"/>
  <c r="E27" i="4"/>
  <c r="D27" i="4"/>
  <c r="C27" i="4"/>
  <c r="B27" i="4"/>
  <c r="F26" i="4"/>
  <c r="E26" i="4"/>
  <c r="D26" i="4"/>
  <c r="C26" i="4"/>
  <c r="B26" i="4"/>
  <c r="F25" i="4"/>
  <c r="E25" i="4"/>
  <c r="D25" i="4"/>
  <c r="C25" i="4"/>
  <c r="B25" i="4"/>
  <c r="F24" i="4"/>
  <c r="E24" i="4"/>
  <c r="D24" i="4"/>
  <c r="C24" i="4"/>
  <c r="B24" i="4"/>
  <c r="F23" i="4"/>
  <c r="E23" i="4"/>
  <c r="D23" i="4"/>
  <c r="C23" i="4"/>
  <c r="B23" i="4"/>
  <c r="G22" i="4"/>
  <c r="F22" i="4"/>
  <c r="E22" i="4"/>
  <c r="D22" i="4"/>
  <c r="C22" i="4"/>
  <c r="B22" i="4"/>
  <c r="F21" i="4"/>
  <c r="E21" i="4"/>
  <c r="D21" i="4"/>
  <c r="C21" i="4"/>
  <c r="B21" i="4"/>
  <c r="G20" i="4"/>
  <c r="F20" i="4"/>
  <c r="E20" i="4"/>
  <c r="D20" i="4"/>
  <c r="C20" i="4"/>
  <c r="B20" i="4"/>
  <c r="F19" i="4"/>
  <c r="E19" i="4"/>
  <c r="D19" i="4"/>
  <c r="C19" i="4"/>
  <c r="B19" i="4"/>
  <c r="F18" i="4"/>
  <c r="E18" i="4"/>
  <c r="D18" i="4"/>
  <c r="C18" i="4"/>
  <c r="B18" i="4"/>
  <c r="G17" i="4"/>
  <c r="F17" i="4"/>
  <c r="E17" i="4"/>
  <c r="D17" i="4"/>
  <c r="C17" i="4"/>
  <c r="B17" i="4"/>
  <c r="G16" i="4"/>
  <c r="F16" i="4"/>
  <c r="E16" i="4"/>
  <c r="D16" i="4"/>
  <c r="C16" i="4"/>
  <c r="B16" i="4"/>
  <c r="G15" i="4"/>
  <c r="F15" i="4"/>
  <c r="E15" i="4"/>
  <c r="D15" i="4"/>
  <c r="C15" i="4"/>
  <c r="B15" i="4"/>
  <c r="F14" i="4"/>
  <c r="E14" i="4"/>
  <c r="D14" i="4"/>
  <c r="C14" i="4"/>
  <c r="B14" i="4"/>
  <c r="G13" i="4"/>
  <c r="F13" i="4"/>
  <c r="E13" i="4"/>
  <c r="D13" i="4"/>
  <c r="C13" i="4"/>
  <c r="B13" i="4"/>
  <c r="G12" i="4"/>
  <c r="F12" i="4"/>
  <c r="E12" i="4"/>
  <c r="D12" i="4"/>
  <c r="C12" i="4"/>
  <c r="B12" i="4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G6" i="4"/>
  <c r="F6" i="4"/>
  <c r="E6" i="4"/>
  <c r="D6" i="4"/>
  <c r="C6" i="4"/>
  <c r="B6" i="4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G7" i="3"/>
  <c r="G6" i="3"/>
  <c r="J30" i="2"/>
  <c r="G30" i="4" s="1"/>
  <c r="J29" i="2"/>
  <c r="J28" i="2"/>
  <c r="J27" i="2"/>
  <c r="G27" i="4" s="1"/>
  <c r="J26" i="2"/>
  <c r="G26" i="4" s="1"/>
  <c r="H26" i="4" s="1"/>
  <c r="J25" i="2"/>
  <c r="G25" i="4" s="1"/>
  <c r="J24" i="2"/>
  <c r="G24" i="4" s="1"/>
  <c r="J23" i="2"/>
  <c r="G23" i="4" s="1"/>
  <c r="J22" i="2"/>
  <c r="J21" i="2"/>
  <c r="G21" i="4" s="1"/>
  <c r="J20" i="2"/>
  <c r="J19" i="2"/>
  <c r="G19" i="4" s="1"/>
  <c r="J18" i="2"/>
  <c r="G18" i="4" s="1"/>
  <c r="J17" i="2"/>
  <c r="J16" i="2"/>
  <c r="J15" i="2"/>
  <c r="J14" i="2"/>
  <c r="G14" i="4" s="1"/>
  <c r="J13" i="2"/>
  <c r="J12" i="2"/>
  <c r="J11" i="2"/>
  <c r="G11" i="4" s="1"/>
  <c r="J10" i="2"/>
  <c r="G10" i="4" s="1"/>
  <c r="H10" i="4" s="1"/>
  <c r="J9" i="2"/>
  <c r="G9" i="4" s="1"/>
  <c r="J8" i="2"/>
  <c r="G8" i="4" s="1"/>
  <c r="J7" i="2"/>
  <c r="G7" i="4" s="1"/>
  <c r="J6" i="2"/>
  <c r="H11" i="4" l="1"/>
  <c r="H27" i="4"/>
  <c r="H13" i="4"/>
  <c r="H14" i="4"/>
  <c r="H30" i="4"/>
  <c r="H16" i="4"/>
  <c r="H28" i="4"/>
  <c r="H19" i="4"/>
  <c r="H21" i="4"/>
  <c r="H22" i="4"/>
  <c r="H17" i="4"/>
  <c r="H29" i="4"/>
  <c r="H7" i="4"/>
  <c r="H23" i="4"/>
  <c r="H12" i="4"/>
  <c r="H24" i="4"/>
  <c r="H15" i="4"/>
  <c r="H18" i="4"/>
  <c r="H20" i="4"/>
  <c r="H8" i="4"/>
  <c r="H6" i="4"/>
  <c r="H9" i="4"/>
  <c r="H25" i="4"/>
</calcChain>
</file>

<file path=xl/sharedStrings.xml><?xml version="1.0" encoding="utf-8"?>
<sst xmlns="http://schemas.openxmlformats.org/spreadsheetml/2006/main" count="233" uniqueCount="217">
  <si>
    <t>The Diabetes Belt: Where Should We Target Prevention?</t>
  </si>
  <si>
    <t>Using Census &amp; World Bank Data to Identify High-Risk Regions</t>
  </si>
  <si>
    <t>The Scenario</t>
  </si>
  <si>
    <t>You're a data analyst at a major health insurance company. Leadership wants to launch a</t>
  </si>
  <si>
    <t>diabetes prevention pilot program in 3 states — but they need data to pick the right ones.</t>
  </si>
  <si>
    <t>The CFO's question: "Where will we get the best ROI on prevention spending?"</t>
  </si>
  <si>
    <t>Translation: Find states where diabetes risk is HIGH, but where the population and</t>
  </si>
  <si>
    <t>economic conditions suggest a prevention program could actually move the needle.</t>
  </si>
  <si>
    <t>You have two datasets: U.S. state-level health &amp; economic indicators (Census + CDC),</t>
  </si>
  <si>
    <t>and World Bank data comparing how countries spend on healthcare vs. their outcomes.</t>
  </si>
  <si>
    <t>Why This Matters</t>
  </si>
  <si>
    <t>→</t>
  </si>
  <si>
    <t>Diabetes costs the U.S. $327 billion per year (American Diabetes Association)</t>
  </si>
  <si>
    <t>37.3 million Americans have diabetes — 1 in 5 don't know it</t>
  </si>
  <si>
    <t>Prevention programs can reduce Type 2 diabetes incidence by 58%</t>
  </si>
  <si>
    <t>But they only work if you target the RIGHT populations in the RIGHT places</t>
  </si>
  <si>
    <t>Data Sources</t>
  </si>
  <si>
    <t>U.S. Census ACS: https://data.census.gov  →  poverty, insurance, income by state</t>
  </si>
  <si>
    <t>CDC Diabetes Atlas: https://gis.cdc.gov/grasp/diabetes/diabetesatlas.html</t>
  </si>
  <si>
    <t>World Bank Health: https://api.worldbank.org/v2/country/all/indicator/SH.STA.DIAB.ZS?format=csv</t>
  </si>
  <si>
    <t>World Bank Spending: https://api.worldbank.org/v2/country/all/indicator/SH.XPD.CHEX.PC.CD?format=csv</t>
  </si>
  <si>
    <t>U.S. State Health &amp; Economic Indicators</t>
  </si>
  <si>
    <t>Sources: Census ACS 2022  |  CDC Diabetes Surveillance  |  Selected States</t>
  </si>
  <si>
    <t>State</t>
  </si>
  <si>
    <t>Population</t>
  </si>
  <si>
    <t>Median HH Income ($)</t>
  </si>
  <si>
    <t>Poverty Rate (%)</t>
  </si>
  <si>
    <t>Uninsured (%)</t>
  </si>
  <si>
    <t>Diabetes Rate (%)</t>
  </si>
  <si>
    <t>Obesity Rate (%)</t>
  </si>
  <si>
    <t>Health Spend/Capita ($)</t>
  </si>
  <si>
    <t>Risk Score</t>
  </si>
  <si>
    <t>Mississippi</t>
  </si>
  <si>
    <t>West Virginia</t>
  </si>
  <si>
    <t>Alabama</t>
  </si>
  <si>
    <t>Louisiana</t>
  </si>
  <si>
    <t>Arkansas</t>
  </si>
  <si>
    <t>Tennessee</t>
  </si>
  <si>
    <t>South Carolina</t>
  </si>
  <si>
    <t>Kentucky</t>
  </si>
  <si>
    <t>Oklahoma</t>
  </si>
  <si>
    <t>Georgia</t>
  </si>
  <si>
    <t>Texas</t>
  </si>
  <si>
    <t>Ohio</t>
  </si>
  <si>
    <t>Indiana</t>
  </si>
  <si>
    <t>Michigan</t>
  </si>
  <si>
    <t>North Carolina</t>
  </si>
  <si>
    <t>Florida</t>
  </si>
  <si>
    <t>Pennsylvania</t>
  </si>
  <si>
    <t>Illinois</t>
  </si>
  <si>
    <t>New York</t>
  </si>
  <si>
    <t>California</t>
  </si>
  <si>
    <t>Virginia</t>
  </si>
  <si>
    <t>Washington</t>
  </si>
  <si>
    <t>Minnesota</t>
  </si>
  <si>
    <t>Colorado</t>
  </si>
  <si>
    <t>Massachusetts</t>
  </si>
  <si>
    <t>Global Health Spending vs. Outcomes (World Bank 2022)</t>
  </si>
  <si>
    <t>Source: World Bank Open Data  |  Health Indicators  |  Selected Countries</t>
  </si>
  <si>
    <t>Country</t>
  </si>
  <si>
    <t>GDP/Capita ($)</t>
  </si>
  <si>
    <t>Diabetes Prevalence (%)</t>
  </si>
  <si>
    <t>Life Expectancy (yrs)</t>
  </si>
  <si>
    <t>Spend as % of GDP</t>
  </si>
  <si>
    <t>United States</t>
  </si>
  <si>
    <t>Switzerland</t>
  </si>
  <si>
    <t>Germany</t>
  </si>
  <si>
    <t>Canada</t>
  </si>
  <si>
    <t>United Kingdom</t>
  </si>
  <si>
    <t>Japan</t>
  </si>
  <si>
    <t>France</t>
  </si>
  <si>
    <t>Australia</t>
  </si>
  <si>
    <t>South Korea</t>
  </si>
  <si>
    <t>Brazil</t>
  </si>
  <si>
    <t>Mexico</t>
  </si>
  <si>
    <t>India</t>
  </si>
  <si>
    <t>China</t>
  </si>
  <si>
    <t>South Africa</t>
  </si>
  <si>
    <t>Nigeria</t>
  </si>
  <si>
    <t>Saudi Arabia</t>
  </si>
  <si>
    <t>Turkey</t>
  </si>
  <si>
    <t>Thailand</t>
  </si>
  <si>
    <t>Poland</t>
  </si>
  <si>
    <t>Chile</t>
  </si>
  <si>
    <t>Diabetes Prevention Pilot: State Risk Ranking</t>
  </si>
  <si>
    <t>States ranked by composite risk score  |  Higher score = greater need for intervention</t>
  </si>
  <si>
    <t>Diabetes Rate</t>
  </si>
  <si>
    <t>Poverty Rate</t>
  </si>
  <si>
    <t>Obesity Rate</t>
  </si>
  <si>
    <t>Uninsured Rate</t>
  </si>
  <si>
    <t>Rank</t>
  </si>
  <si>
    <t>Pilot Program Recommendation Framework</t>
  </si>
  <si>
    <t>Top 3 by Risk Score → Highest need, but also hardest to change (deeply rooted social factors)</t>
  </si>
  <si>
    <t>Mid-range Risk + High Uninsured → These populations benefit most from preventive programs</t>
  </si>
  <si>
    <t>Consider: State Medicaid expansion status, existing community health infrastructure, political will</t>
  </si>
  <si>
    <t>ROI lens: States with large populations amplify impact of every $1 spent on prevention</t>
  </si>
  <si>
    <t>Your Turn: Build the Business Case</t>
  </si>
  <si>
    <t>Challenge 1: Adjust the Risk Weights</t>
  </si>
  <si>
    <t>The Risk Score weights are: Diabetes 35%, Poverty 25%, Obesity 25%, Uninsured 15%. Change these in the U.S. State Data tab formula. What changes if you weight Uninsured at 35%?</t>
  </si>
  <si>
    <t>Challenge 2: Pull World Bank Data</t>
  </si>
  <si>
    <t>Use Power Query to pull live diabetes data:
https://api.worldbank.org/v2/country/USA;GBR;DEU;JPN;BRA;IND;CHN/indicator/SH.STA.DIAB.ZS?format=csv&amp;date=2010:2022
Chart the trend: Is diabetes rising faster in developing countries?</t>
  </si>
  <si>
    <t>Challenge 3: Scatter Plot: Spending vs. Outcomes</t>
  </si>
  <si>
    <t>Create a scatter plot: Health Spending/Capita (X) vs. Life Expectancy (Y). Where does the U.S. fall? What's the story?</t>
  </si>
  <si>
    <t>Challenge 4: The Executive Memo</t>
  </si>
  <si>
    <t>Write a 4-5 sentence memo to the CFO: Which 3 states should get the pilot program? Why? What's the expected ROI logic?</t>
  </si>
  <si>
    <t>Challenge 5: Ethics Corner</t>
  </si>
  <si>
    <t>If your model says to avoid states with the WORST outcomes (because ROI is lower there), is that ethical? Who gets helped — and who gets left behind?</t>
  </si>
  <si>
    <t>Your CFO Memo:</t>
  </si>
  <si>
    <t>(write your recommendation here — which 3 states and why?)</t>
  </si>
  <si>
    <t>INSTRUCTOR SOLUTION: Healthcare Diabetes Prevention</t>
  </si>
  <si>
    <t>Remove this tab before distributing to students</t>
  </si>
  <si>
    <t>Original weights: Diabetes Rate 35%, Poverty Rate 25%, Obesity Rate 25%, Uninsured 15%</t>
  </si>
  <si>
    <t>The formula in column J of U.S. State Data is:</t>
  </si>
  <si>
    <t xml:space="preserve">  =G{row}*0.35 + E{row}*0.25 + H{row}*0.25 + F{row}*0.15</t>
  </si>
  <si>
    <t>Scenario: Weight Uninsured at 35% (swap with Diabetes Rate at 15%):</t>
  </si>
  <si>
    <t xml:space="preserve">  New formula: =G{row}*0.15 + E{row}*0.25 + H{row}*0.25 + F{row}*0.35</t>
  </si>
  <si>
    <t>What changes:</t>
  </si>
  <si>
    <t>• Texas jumps significantly — 17.3% uninsured is highest in the dataset</t>
  </si>
  <si>
    <t>• Oklahoma rises — 14.3% uninsured pushes it up despite moderate diabetes rate</t>
  </si>
  <si>
    <t>• Kentucky drops — only 5.2% uninsured (Medicaid expansion state)</t>
  </si>
  <si>
    <t>• Massachusetts drops further — 2.9% uninsured, one of the best-covered states</t>
  </si>
  <si>
    <t>Teaching moment: The weights reflect a BUSINESS DECISION, not a statistical truth.</t>
  </si>
  <si>
    <t>If the insurance company's pilot targets people who DON'T have coverage (to prevent</t>
  </si>
  <si>
    <t>future costly claims when they eventually do get insurance), weighting uninsured rate</t>
  </si>
  <si>
    <t>makes sense. If the pilot is about reducing existing claims costs, diabetes rate matters more.</t>
  </si>
  <si>
    <t xml:space="preserve">  ✓ Strong answer: Changes weights, observes which states move, and explains the business logic</t>
  </si>
  <si>
    <t xml:space="preserve">  ✗ Weak answer: Changes a number without interpreting what happened</t>
  </si>
  <si>
    <t>Power Query import steps:</t>
  </si>
  <si>
    <t>1. Data → Get Data → From Web → paste URL (choose CSV):</t>
  </si>
  <si>
    <t>https://api.worldbank.org/v2/country/USA;GBR;DEU;JPN;BRA;IND;CHN/indicator/SH.STA.DIAB.ZS?format=csv&amp;date=2010:2022</t>
  </si>
  <si>
    <t>2. World Bank CSV has metadata rows — remove top 4 rows in Power Query</t>
  </si>
  <si>
    <t>3. Use First Row as Headers</t>
  </si>
  <si>
    <t>4. Unpivot the year columns (select Country Name → Transform → Unpivot Other Columns)</t>
  </si>
  <si>
    <t>5. Rename: Attribute → Year, Value → Diabetes Prevalence (%)</t>
  </si>
  <si>
    <t>6. Close &amp; Load → Create a line chart with countries as separate series</t>
  </si>
  <si>
    <t>Expected findings:</t>
  </si>
  <si>
    <t>• India and China show the STEEPEST increases — from ~8% to ~12% (China) and ~9% to ~11% (India)</t>
  </si>
  <si>
    <t xml:space="preserve">  Rapid urbanization, dietary shifts toward processed foods, and less physical activity drive this.</t>
  </si>
  <si>
    <t>• USA remains stubbornly high (~10-11%) but relatively flat — already saturated at a high level.</t>
  </si>
  <si>
    <t>• Japan stays lowest (~5-6%) — traditional diet, walkable cities, preventive health culture.</t>
  </si>
  <si>
    <t>• Germany and UK are in the middle (~6-8%) and rising modestly.</t>
  </si>
  <si>
    <t>The story: Diabetes is a GLOBAL epidemic, but it's accelerating fastest in developing countries</t>
  </si>
  <si>
    <t>undergoing rapid economic transition. For a multinational health company, this means the</t>
  </si>
  <si>
    <t>biggest future market for diabetes prevention and treatment is in Asia, not the U.S.</t>
  </si>
  <si>
    <t>Watch for: Some years may have missing data (World Bank doesn't have every country every year).</t>
  </si>
  <si>
    <t>Students should use Power Query's 'Remove Rows with Errors' or filter out nulls.</t>
  </si>
  <si>
    <t>Challenge 3: Scatter Plot — Spending vs. Outcomes</t>
  </si>
  <si>
    <t>Using the World Bank tab data:</t>
  </si>
  <si>
    <t>1. Select columns D (Health Spend/Capita) and F (Life Expectancy)</t>
  </si>
  <si>
    <t>2. Insert → Scatter (X Y) chart</t>
  </si>
  <si>
    <t>3. X-axis = Health Spending per Capita, Y-axis = Life Expectancy</t>
  </si>
  <si>
    <t>Expected pattern — the 'American Paradox':</t>
  </si>
  <si>
    <t>Most countries follow a logarithmic curve: more spending → higher life expectancy,</t>
  </si>
  <si>
    <t>but with diminishing returns at high spending levels.</t>
  </si>
  <si>
    <t>The U.S. is the MASSIVE OUTLIER: highest spending ($12,555/capita) but life expectancy</t>
  </si>
  <si>
    <t>of only 77.5 years — below countries spending HALF as much (UK: $5,138, life exp 80.7).</t>
  </si>
  <si>
    <t>Japan spends ~$4,691 but achieves 84.8 years — the highest in the dataset.</t>
  </si>
  <si>
    <t>Discussion questions this chart naturally raises:</t>
  </si>
  <si>
    <t>• Why doesn't more spending = better outcomes in the U.S.?</t>
  </si>
  <si>
    <t xml:space="preserve">  (Administrative costs, lack of universal coverage, chronic disease burden, lifestyle factors)</t>
  </si>
  <si>
    <t>• What are Japan and South Korea doing differently?</t>
  </si>
  <si>
    <t xml:space="preserve">  (Preventive care culture, diet, universal healthcare, walkable cities)</t>
  </si>
  <si>
    <t>• If you're a health insurer, does this chart argue FOR or AGAINST more spending?</t>
  </si>
  <si>
    <t xml:space="preserve">  (It argues for SMARTER spending — prevention over treatment)</t>
  </si>
  <si>
    <t>This is one of the most powerful charts in healthcare analytics — students remember it.</t>
  </si>
  <si>
    <t>Challenge 4: CFO Memo — Sample A+ Answer</t>
  </si>
  <si>
    <t>Example strong response:</t>
  </si>
  <si>
    <t>"Based on our analysis of 25 states using Census and CDC data, we recommend launching</t>
  </si>
  <si>
    <t>the diabetes prevention pilot in these 3 states:</t>
  </si>
  <si>
    <t>1. Texas — Highest risk combination: 11.8% diabetes rate, 17.3% uninsured (highest in our set),</t>
  </si>
  <si>
    <t xml:space="preserve">   and 29.1M population means maximum impact per dollar spent. The large uninsured population</t>
  </si>
  <si>
    <t xml:space="preserve">   represents future claims cost if these individuals gain coverage through employer plans or</t>
  </si>
  <si>
    <t xml:space="preserve">   marketplace expansion.</t>
  </si>
  <si>
    <t>2. Georgia — 12.1% diabetes rate with 11.6% uninsured in a population of 10.7M. Atlanta metro</t>
  </si>
  <si>
    <t xml:space="preserve">   provides strong infrastructure for community health programs. The state's moderate income</t>
  </si>
  <si>
    <t xml:space="preserve">   ($65K) suggests receptivity to employer-sponsored wellness programs.</t>
  </si>
  <si>
    <t>3. Tennessee — 13.1% diabetes rate, fast-growing population (Nashville boom), and 8.9% uninsured.</t>
  </si>
  <si>
    <t xml:space="preserve">   The combination of high diabetes prevalence and population growth means early intervention now</t>
  </si>
  <si>
    <t xml:space="preserve">   prevents compounding costs over the next decade.</t>
  </si>
  <si>
    <t>Expected ROI framework: If we can reduce diabetes incidence by even 10% in our covered population</t>
  </si>
  <si>
    <t>in these states, the average annual cost per diabetic patient ($9,600) times the prevented cases</t>
  </si>
  <si>
    <t>represents significant claims savings within 3-5 years."</t>
  </si>
  <si>
    <t>Grading notes:</t>
  </si>
  <si>
    <t xml:space="preserve">  ✓ Names 3 specific states with data-backed reasoning</t>
  </si>
  <si>
    <t xml:space="preserve">  ✓ Connects each pick to the scoring model factors</t>
  </si>
  <si>
    <t xml:space="preserve">  ✓ Frames in terms the CFO cares about: ROI, claims costs, population scale</t>
  </si>
  <si>
    <t xml:space="preserve">  ✓ Considers future risk (uninsured who may gain coverage)</t>
  </si>
  <si>
    <t xml:space="preserve">  ✗ Weak: 'Mississippi has the highest diabetes rate so we should go there.'</t>
  </si>
  <si>
    <t xml:space="preserve">     (Ignores ROI — MS has small population and deep structural poverty that limits program impact)</t>
  </si>
  <si>
    <t xml:space="preserve">  ✗ Weak: 'We should target all 25 states.' (Ignores the constraint of picking 3 for a pilot)</t>
  </si>
  <si>
    <t>Challenge 5: Ethics Corner — Expected Discussion</t>
  </si>
  <si>
    <t>This is intentionally an open-ended question with no single right answer.</t>
  </si>
  <si>
    <t>Strong responses will grapple with the tension, not dodge it.</t>
  </si>
  <si>
    <t>The core dilemma:</t>
  </si>
  <si>
    <t>An ROI-optimized model will steer resources toward states where the RETURN is highest —</t>
  </si>
  <si>
    <t>which may NOT be the states where the NEED is greatest. Mississippi has the worst diabetes</t>
  </si>
  <si>
    <t>rate (14.7%) but a small population and deep poverty, so the 'ROI per dollar' is lower.</t>
  </si>
  <si>
    <t>Arguments FOR the ROI approach:</t>
  </si>
  <si>
    <t>• Limited resources should be deployed where they have the most measurable impact</t>
  </si>
  <si>
    <t>• A successful pilot with strong ROI data secures funding to expand to harder markets later</t>
  </si>
  <si>
    <t>• Helping 100,000 people in Texas is still helping 100,000 people</t>
  </si>
  <si>
    <t>Arguments AGAINST pure ROI:</t>
  </si>
  <si>
    <t>• 'Data-driven' can become a euphemism for 'ignoring the most vulnerable'</t>
  </si>
  <si>
    <t>• Communities with the worst outcomes often have the least access to programs</t>
  </si>
  <si>
    <t>• Health equity means directing resources toward need, not just return</t>
  </si>
  <si>
    <t>• If every company optimizes for ROI, states like Mississippi never get help</t>
  </si>
  <si>
    <t>The analytics lesson:</t>
  </si>
  <si>
    <t>Models don't make decisions — people do. The model tells you WHERE the ROI is highest.</t>
  </si>
  <si>
    <t>The ethical question is whether ROI should be the ONLY factor. Most companies blend:</t>
  </si>
  <si>
    <t>- 2 states chosen by ROI (the 'business case' picks)</t>
  </si>
  <si>
    <t>- 1 state chosen by need (the 'mission case' pick)</t>
  </si>
  <si>
    <t>This connects directly to 'Ethics and Bias in Predictive Analytics' — one of the most</t>
  </si>
  <si>
    <t>important topics in your course. Models reflect the values of whoever sets the objective function.</t>
  </si>
  <si>
    <t xml:space="preserve">  ✓ Strong answer: Acknowledges the tension, presents both sides, takes a position</t>
  </si>
  <si>
    <t xml:space="preserve">  ✗ Weak answer: 'We should just help everyone.' (ignores resource constraints)</t>
  </si>
  <si>
    <t xml:space="preserve">  ✗ Weak answer: 'ROI is all that matters.' (ignores ethical dimension entirely)</t>
  </si>
  <si>
    <t>Created by: Dr. Benyawarath "Yaa" Nithithanatchinnapat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</si>
</sst>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\$#,##0"/>
    <numFmt numFmtId="165" formatCode="0.0"/>
    <numFmt numFmtId="166" formatCode="0.0%"/>
  </numFmts>
  <fonts count="19" x14ac:knownFonts="1">
    <font>
      <sz val="11"/>
      <color theme="1"/>
      <name val="Calibri"/>
      <family val="2"/>
      <charset val="1"/>
    </font>
    <font>
      <b/>
      <sz val="16"/>
      <color rgb="FF1B2A4A"/>
      <name val="Arial"/>
      <family val="2"/>
    </font>
    <font>
      <i/>
      <sz val="11"/>
      <color rgb="FF2A7B88"/>
      <name val="Arial"/>
      <family val="2"/>
    </font>
    <font>
      <b/>
      <sz val="12"/>
      <color rgb="FF2A7B88"/>
      <name val="Arial"/>
      <family val="2"/>
    </font>
    <font>
      <sz val="10"/>
      <color rgb="FF333333"/>
      <name val="Arial"/>
      <family val="2"/>
    </font>
    <font>
      <b/>
      <sz val="10"/>
      <color rgb="FFC62828"/>
      <name val="Arial"/>
      <family val="2"/>
    </font>
    <font>
      <b/>
      <sz val="10"/>
      <color rgb="FF2A7B88"/>
      <name val="Arial"/>
      <family val="2"/>
    </font>
    <font>
      <i/>
      <sz val="10"/>
      <color rgb="FF666666"/>
      <name val="Arial"/>
      <family val="2"/>
    </font>
    <font>
      <b/>
      <sz val="11"/>
      <color rgb="FFFFFFFF"/>
      <name val="Arial"/>
      <family val="2"/>
    </font>
    <font>
      <b/>
      <sz val="10"/>
      <color rgb="FF1B2A4A"/>
      <name val="Arial"/>
      <family val="2"/>
    </font>
    <font>
      <b/>
      <sz val="11"/>
      <color rgb="FFC62828"/>
      <name val="Arial"/>
      <family val="2"/>
    </font>
    <font>
      <b/>
      <sz val="12"/>
      <color rgb="FFC4704B"/>
      <name val="Arial"/>
      <family val="2"/>
    </font>
    <font>
      <i/>
      <sz val="10"/>
      <color rgb="FF999999"/>
      <name val="Arial"/>
      <family val="2"/>
    </font>
    <font>
      <b/>
      <sz val="16"/>
      <color rgb="FFC62828"/>
      <name val="Arial"/>
      <family val="2"/>
    </font>
    <font>
      <b/>
      <i/>
      <sz val="11"/>
      <color rgb="FFC62828"/>
      <name val="Arial"/>
      <family val="2"/>
    </font>
    <font>
      <sz val="10"/>
      <color rgb="FF7A9E7E"/>
      <name val="Arial"/>
      <family val="2"/>
    </font>
    <font>
      <sz val="10"/>
      <color rgb="FFC62828"/>
      <name val="Arial"/>
      <family val="2"/>
    </font>
    <font>
      <sz val="10"/>
      <color rgb="FF333333"/>
      <name val="Consolas"/>
      <family val="3"/>
    </font>
    <font>
      <b/>
      <sz val="16"/>
      <color theme="8" tint="-0.249977111117893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8F0"/>
        <bgColor rgb="FFF9F9F9"/>
      </patternFill>
    </fill>
    <fill>
      <patternFill patternType="solid">
        <fgColor rgb="FF1B2A4A"/>
        <bgColor rgb="FF333333"/>
      </patternFill>
    </fill>
    <fill>
      <patternFill patternType="solid">
        <fgColor rgb="FFC4704B"/>
        <bgColor rgb="FFFF6600"/>
      </patternFill>
    </fill>
    <fill>
      <patternFill patternType="solid">
        <fgColor rgb="FFF5F0EB"/>
        <bgColor rgb="FFF5F5F5"/>
      </patternFill>
    </fill>
    <fill>
      <patternFill patternType="solid">
        <fgColor rgb="FFC62828"/>
        <bgColor rgb="FF993366"/>
      </patternFill>
    </fill>
    <fill>
      <patternFill patternType="solid">
        <fgColor rgb="FFFFFDE7"/>
        <bgColor rgb="FFFFF8F0"/>
      </patternFill>
    </fill>
    <fill>
      <patternFill patternType="solid">
        <fgColor rgb="FFF5F5F5"/>
        <bgColor rgb="FFF9F9F9"/>
      </patternFill>
    </fill>
    <fill>
      <patternFill patternType="solid">
        <fgColor rgb="FFFFF3E0"/>
        <bgColor rgb="FFFFF8F0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4" fillId="0" borderId="0" xfId="0" applyFont="1" applyAlignment="1">
      <alignment vertical="top" wrapText="1"/>
    </xf>
    <xf numFmtId="0" fontId="4" fillId="2" borderId="0" xfId="0" applyFont="1" applyFill="1"/>
    <xf numFmtId="0" fontId="0" fillId="2" borderId="0" xfId="0" applyFill="1"/>
    <xf numFmtId="0" fontId="5" fillId="2" borderId="0" xfId="0" applyFont="1" applyFill="1"/>
    <xf numFmtId="0" fontId="6" fillId="2" borderId="0" xfId="0" applyFont="1" applyFill="1"/>
    <xf numFmtId="0" fontId="4" fillId="2" borderId="0" xfId="0" applyFont="1" applyFill="1" applyAlignment="1">
      <alignment vertical="top" wrapText="1"/>
    </xf>
    <xf numFmtId="0" fontId="8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3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/>
    </xf>
    <xf numFmtId="166" fontId="4" fillId="5" borderId="1" xfId="0" applyNumberFormat="1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10" fillId="0" borderId="1" xfId="0" applyFont="1" applyBorder="1" applyAlignment="1">
      <alignment horizontal="center" vertical="center"/>
    </xf>
    <xf numFmtId="0" fontId="5" fillId="0" borderId="0" xfId="0" applyFont="1"/>
    <xf numFmtId="0" fontId="9" fillId="0" borderId="0" xfId="0" applyFont="1"/>
    <xf numFmtId="0" fontId="15" fillId="2" borderId="0" xfId="0" applyFont="1" applyFill="1" applyAlignment="1">
      <alignment vertical="top" wrapText="1"/>
    </xf>
    <xf numFmtId="0" fontId="16" fillId="2" borderId="0" xfId="0" applyFont="1" applyFill="1" applyAlignment="1">
      <alignment vertical="top" wrapText="1"/>
    </xf>
    <xf numFmtId="0" fontId="17" fillId="8" borderId="0" xfId="0" applyFont="1" applyFill="1" applyAlignment="1">
      <alignment vertical="top" wrapText="1"/>
    </xf>
    <xf numFmtId="0" fontId="5" fillId="9" borderId="0" xfId="0" applyFont="1" applyFill="1" applyAlignment="1">
      <alignment vertical="top" wrapText="1"/>
    </xf>
    <xf numFmtId="0" fontId="1" fillId="0" borderId="0" xfId="0" applyFont="1"/>
    <xf numFmtId="0" fontId="7" fillId="0" borderId="0" xfId="0" applyFont="1"/>
    <xf numFmtId="0" fontId="4" fillId="2" borderId="0" xfId="0" applyFont="1" applyFill="1"/>
    <xf numFmtId="0" fontId="3" fillId="2" borderId="0" xfId="0" applyFont="1" applyFill="1"/>
    <xf numFmtId="0" fontId="1" fillId="2" borderId="0" xfId="0" applyFont="1" applyFill="1"/>
    <xf numFmtId="0" fontId="2" fillId="2" borderId="0" xfId="0" applyFont="1" applyFill="1"/>
    <xf numFmtId="0" fontId="4" fillId="0" borderId="0" xfId="0" applyFont="1" applyAlignment="1">
      <alignment vertical="top" wrapText="1"/>
    </xf>
    <xf numFmtId="0" fontId="3" fillId="0" borderId="0" xfId="0" applyFont="1"/>
    <xf numFmtId="0" fontId="11" fillId="0" borderId="0" xfId="0" applyFont="1"/>
    <xf numFmtId="0" fontId="12" fillId="7" borderId="2" xfId="0" applyFont="1" applyFill="1" applyBorder="1" applyAlignment="1">
      <alignment vertical="top" wrapText="1"/>
    </xf>
    <xf numFmtId="0" fontId="11" fillId="2" borderId="0" xfId="0" applyFont="1" applyFill="1"/>
    <xf numFmtId="0" fontId="13" fillId="2" borderId="0" xfId="0" applyFont="1" applyFill="1"/>
    <xf numFmtId="0" fontId="14" fillId="2" borderId="0" xfId="0" applyFont="1" applyFill="1"/>
    <xf numFmtId="0" fontId="18" fillId="2" borderId="0" xfId="0" applyFont="1" applyFill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70C51BC-1F07-4E45-9E91-31741BF8C648}"/>
  </table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2A7B88"/>
      <rgbColor rgb="FFCCCCCC"/>
      <rgbColor rgb="FF878787"/>
      <rgbColor rgb="FF9999FF"/>
      <rgbColor rgb="FF993366"/>
      <rgbColor rgb="FFFFFDE7"/>
      <rgbColor rgb="FFF5F5F5"/>
      <rgbColor rgb="FF660066"/>
      <rgbColor rgb="FFC4704B"/>
      <rgbColor rgb="FF1976D2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F9F9F9"/>
      <rgbColor rgb="FFF5F0EB"/>
      <rgbColor rgb="FFFFF3E0"/>
      <rgbColor rgb="FF99CCFF"/>
      <rgbColor rgb="FFFF99CC"/>
      <rgbColor rgb="FFCC99FF"/>
      <rgbColor rgb="FFFFF8F0"/>
      <rgbColor rgb="FF3366FF"/>
      <rgbColor rgb="FF33CCCC"/>
      <rgbColor rgb="FF99CC00"/>
      <rgbColor rgb="FFFFCC00"/>
      <rgbColor rgb="FFFF9900"/>
      <rgbColor rgb="FFFF6600"/>
      <rgbColor rgb="FF666666"/>
      <rgbColor rgb="FF999999"/>
      <rgbColor rgb="FF1B2A4A"/>
      <rgbColor rgb="FF7A9E7E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Health Spending per Capita vs. Life Expectancy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47520">
              <a:noFill/>
            </a:ln>
          </c:spPr>
          <c:marker>
            <c:symbol val="circle"/>
            <c:size val="8"/>
            <c:spPr>
              <a:solidFill>
                <a:srgbClr val="2A7B88"/>
              </a:solidFill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r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xVal>
            <c:numRef>
              <c:f>'World Bank'!$D$6:$D$25</c:f>
              <c:numCache>
                <c:formatCode>\$#,##0</c:formatCode>
                <c:ptCount val="20"/>
                <c:pt idx="0">
                  <c:v>12555</c:v>
                </c:pt>
                <c:pt idx="1">
                  <c:v>9666</c:v>
                </c:pt>
                <c:pt idx="2">
                  <c:v>7383</c:v>
                </c:pt>
                <c:pt idx="3">
                  <c:v>5905</c:v>
                </c:pt>
                <c:pt idx="4">
                  <c:v>5138</c:v>
                </c:pt>
                <c:pt idx="5">
                  <c:v>4691</c:v>
                </c:pt>
                <c:pt idx="6">
                  <c:v>5468</c:v>
                </c:pt>
                <c:pt idx="7">
                  <c:v>5627</c:v>
                </c:pt>
                <c:pt idx="8">
                  <c:v>3649</c:v>
                </c:pt>
                <c:pt idx="9">
                  <c:v>849</c:v>
                </c:pt>
                <c:pt idx="10">
                  <c:v>645</c:v>
                </c:pt>
                <c:pt idx="11">
                  <c:v>74</c:v>
                </c:pt>
                <c:pt idx="12">
                  <c:v>688</c:v>
                </c:pt>
                <c:pt idx="13">
                  <c:v>514</c:v>
                </c:pt>
                <c:pt idx="14">
                  <c:v>22</c:v>
                </c:pt>
                <c:pt idx="15">
                  <c:v>1485</c:v>
                </c:pt>
                <c:pt idx="16">
                  <c:v>530</c:v>
                </c:pt>
                <c:pt idx="17">
                  <c:v>307</c:v>
                </c:pt>
                <c:pt idx="18">
                  <c:v>1205</c:v>
                </c:pt>
                <c:pt idx="19">
                  <c:v>1552</c:v>
                </c:pt>
              </c:numCache>
            </c:numRef>
          </c:xVal>
          <c:yVal>
            <c:numRef>
              <c:f>'World Bank'!$F$6:$F$25</c:f>
              <c:numCache>
                <c:formatCode>0.0</c:formatCode>
                <c:ptCount val="20"/>
                <c:pt idx="0">
                  <c:v>77.5</c:v>
                </c:pt>
                <c:pt idx="1">
                  <c:v>83.4</c:v>
                </c:pt>
                <c:pt idx="2">
                  <c:v>80.599999999999994</c:v>
                </c:pt>
                <c:pt idx="3">
                  <c:v>81.3</c:v>
                </c:pt>
                <c:pt idx="4">
                  <c:v>80.7</c:v>
                </c:pt>
                <c:pt idx="5">
                  <c:v>84.8</c:v>
                </c:pt>
                <c:pt idx="6">
                  <c:v>82</c:v>
                </c:pt>
                <c:pt idx="7">
                  <c:v>83.3</c:v>
                </c:pt>
                <c:pt idx="8">
                  <c:v>83.7</c:v>
                </c:pt>
                <c:pt idx="9">
                  <c:v>73.400000000000006</c:v>
                </c:pt>
                <c:pt idx="10">
                  <c:v>75.400000000000006</c:v>
                </c:pt>
                <c:pt idx="11">
                  <c:v>67.7</c:v>
                </c:pt>
                <c:pt idx="12">
                  <c:v>78.2</c:v>
                </c:pt>
                <c:pt idx="13">
                  <c:v>62.3</c:v>
                </c:pt>
                <c:pt idx="14">
                  <c:v>52.7</c:v>
                </c:pt>
                <c:pt idx="15">
                  <c:v>76.900000000000006</c:v>
                </c:pt>
                <c:pt idx="16">
                  <c:v>76</c:v>
                </c:pt>
                <c:pt idx="17">
                  <c:v>78.7</c:v>
                </c:pt>
                <c:pt idx="18">
                  <c:v>76.5</c:v>
                </c:pt>
                <c:pt idx="19">
                  <c:v>78.900000000000006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28C-44B2-A9E9-3A7228D1D2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8435600"/>
        <c:axId val="69379543"/>
      </c:scatterChart>
      <c:valAx>
        <c:axId val="58435600"/>
        <c:scaling>
          <c:orientation val="minMax"/>
        </c:scaling>
        <c:delete val="0"/>
        <c:axPos val="b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Health Spending per Capita ($)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\$#,##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69379543"/>
        <c:crosses val="autoZero"/>
        <c:crossBetween val="midCat"/>
      </c:valAx>
      <c:valAx>
        <c:axId val="69379543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Life Expectancy (years)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58435600"/>
        <c:crosses val="autoZero"/>
        <c:crossBetween val="midCat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lang="en-US" sz="1800" b="1" strike="noStrike" spc="-1">
                <a:solidFill>
                  <a:srgbClr val="000000"/>
                </a:solidFill>
                <a:latin typeface="Calibri"/>
              </a:rPr>
              <a:t>Diabetes Prevalence by Country (%)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'World Bank'!$E$5</c:f>
              <c:strCache>
                <c:ptCount val="1"/>
                <c:pt idx="0">
                  <c:v>Diabetes Prevalence (%)</c:v>
                </c:pt>
              </c:strCache>
            </c:strRef>
          </c:tx>
          <c:spPr>
            <a:solidFill>
              <a:srgbClr val="C4704B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'World Bank'!$B$6:$B$25</c:f>
              <c:strCache>
                <c:ptCount val="20"/>
                <c:pt idx="0">
                  <c:v>United States</c:v>
                </c:pt>
                <c:pt idx="1">
                  <c:v>Switzerland</c:v>
                </c:pt>
                <c:pt idx="2">
                  <c:v>Germany</c:v>
                </c:pt>
                <c:pt idx="3">
                  <c:v>Canada</c:v>
                </c:pt>
                <c:pt idx="4">
                  <c:v>United Kingdom</c:v>
                </c:pt>
                <c:pt idx="5">
                  <c:v>Japan</c:v>
                </c:pt>
                <c:pt idx="6">
                  <c:v>France</c:v>
                </c:pt>
                <c:pt idx="7">
                  <c:v>Australia</c:v>
                </c:pt>
                <c:pt idx="8">
                  <c:v>South Korea</c:v>
                </c:pt>
                <c:pt idx="9">
                  <c:v>Brazil</c:v>
                </c:pt>
                <c:pt idx="10">
                  <c:v>Mexico</c:v>
                </c:pt>
                <c:pt idx="11">
                  <c:v>India</c:v>
                </c:pt>
                <c:pt idx="12">
                  <c:v>China</c:v>
                </c:pt>
                <c:pt idx="13">
                  <c:v>South Africa</c:v>
                </c:pt>
                <c:pt idx="14">
                  <c:v>Nigeria</c:v>
                </c:pt>
                <c:pt idx="15">
                  <c:v>Saudi Arabia</c:v>
                </c:pt>
                <c:pt idx="16">
                  <c:v>Turkey</c:v>
                </c:pt>
                <c:pt idx="17">
                  <c:v>Thailand</c:v>
                </c:pt>
                <c:pt idx="18">
                  <c:v>Poland</c:v>
                </c:pt>
                <c:pt idx="19">
                  <c:v>Chile</c:v>
                </c:pt>
              </c:strCache>
            </c:strRef>
          </c:cat>
          <c:val>
            <c:numRef>
              <c:f>'World Bank'!$E$6:$E$25</c:f>
              <c:numCache>
                <c:formatCode>0.0</c:formatCode>
                <c:ptCount val="20"/>
                <c:pt idx="0">
                  <c:v>10.7</c:v>
                </c:pt>
                <c:pt idx="1">
                  <c:v>5.7</c:v>
                </c:pt>
                <c:pt idx="2">
                  <c:v>8.3000000000000007</c:v>
                </c:pt>
                <c:pt idx="3">
                  <c:v>7.6</c:v>
                </c:pt>
                <c:pt idx="4">
                  <c:v>6.3</c:v>
                </c:pt>
                <c:pt idx="5">
                  <c:v>5.6</c:v>
                </c:pt>
                <c:pt idx="6">
                  <c:v>4.8</c:v>
                </c:pt>
                <c:pt idx="7">
                  <c:v>5.0999999999999996</c:v>
                </c:pt>
                <c:pt idx="8">
                  <c:v>6.9</c:v>
                </c:pt>
                <c:pt idx="9">
                  <c:v>10.5</c:v>
                </c:pt>
                <c:pt idx="10">
                  <c:v>16.899999999999999</c:v>
                </c:pt>
                <c:pt idx="11">
                  <c:v>11.4</c:v>
                </c:pt>
                <c:pt idx="12">
                  <c:v>12.8</c:v>
                </c:pt>
                <c:pt idx="13">
                  <c:v>4.5999999999999996</c:v>
                </c:pt>
                <c:pt idx="14">
                  <c:v>3.7</c:v>
                </c:pt>
                <c:pt idx="15">
                  <c:v>17.7</c:v>
                </c:pt>
                <c:pt idx="16">
                  <c:v>12.1</c:v>
                </c:pt>
                <c:pt idx="17">
                  <c:v>7</c:v>
                </c:pt>
                <c:pt idx="18">
                  <c:v>6.6</c:v>
                </c:pt>
                <c:pt idx="19">
                  <c:v>8.5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F0-456A-A3CA-3BA715480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6628995"/>
        <c:axId val="3431187"/>
      </c:barChart>
      <c:catAx>
        <c:axId val="26628995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3431187"/>
        <c:crosses val="autoZero"/>
        <c:auto val="1"/>
        <c:lblAlgn val="ctr"/>
        <c:lblOffset val="100"/>
        <c:noMultiLvlLbl val="0"/>
      </c:catAx>
      <c:valAx>
        <c:axId val="3431187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lang="en-US" sz="1000" b="1" strike="noStrike" spc="-1">
                    <a:solidFill>
                      <a:srgbClr val="000000"/>
                    </a:solidFill>
                    <a:latin typeface="Calibri"/>
                  </a:rPr>
                  <a:t>Diabetes Rate (%)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6628995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c:style val="2"/>
  <c:chart>
    <c:title>
      <c:tx>
        <c:rich>
          <a:bodyPr rot="0"/>
          <a:lstStyle/>
          <a:p>
            <a:pPr>
              <a:defRPr sz="1800" b="1" strike="noStrike" spc="-1">
                <a:solidFill>
                  <a:srgbClr val="000000"/>
                </a:solidFill>
                <a:latin typeface="Calibri"/>
              </a:defRPr>
            </a:pPr>
            <a:r>
              <a:rPr sz="1800" b="1" strike="noStrike" spc="-1">
                <a:solidFill>
                  <a:srgbClr val="000000"/>
                </a:solidFill>
                <a:latin typeface="Calibri"/>
              </a:rPr>
              <a:t>Diabetes Risk Score by State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'Risk Analysis'!$G$5</c:f>
              <c:strCache>
                <c:ptCount val="1"/>
                <c:pt idx="0">
                  <c:v>Risk Score</c:v>
                </c:pt>
              </c:strCache>
            </c:strRef>
          </c:tx>
          <c:spPr>
            <a:solidFill>
              <a:srgbClr val="C62828"/>
            </a:solidFill>
            <a:ln w="9360">
              <a:solidFill>
                <a:srgbClr val="F9F9F9"/>
              </a:solidFill>
              <a:round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/>
              <a:lstStyle/>
              <a:p>
                <a:pPr>
                  <a:defRPr sz="1000" b="0" strike="noStrike" spc="-1">
                    <a:solidFill>
                      <a:srgbClr val="000000"/>
                    </a:solidFill>
                    <a:latin typeface="Arial"/>
                  </a:defRPr>
                </a:pPr>
                <a:endParaRPr lang="en-US"/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howBubbleSize val="1"/>
            <c:separator>; </c:separator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'Risk Analysis'!$B$6:$B$30</c:f>
              <c:strCache>
                <c:ptCount val="25"/>
                <c:pt idx="0">
                  <c:v>Mississippi</c:v>
                </c:pt>
                <c:pt idx="1">
                  <c:v>West Virginia</c:v>
                </c:pt>
                <c:pt idx="2">
                  <c:v>Alabama</c:v>
                </c:pt>
                <c:pt idx="3">
                  <c:v>Louisiana</c:v>
                </c:pt>
                <c:pt idx="4">
                  <c:v>Arkansas</c:v>
                </c:pt>
                <c:pt idx="5">
                  <c:v>Tennessee</c:v>
                </c:pt>
                <c:pt idx="6">
                  <c:v>South Carolina</c:v>
                </c:pt>
                <c:pt idx="7">
                  <c:v>Kentucky</c:v>
                </c:pt>
                <c:pt idx="8">
                  <c:v>Oklahoma</c:v>
                </c:pt>
                <c:pt idx="9">
                  <c:v>Georgia</c:v>
                </c:pt>
                <c:pt idx="10">
                  <c:v>Texas</c:v>
                </c:pt>
                <c:pt idx="11">
                  <c:v>Ohio</c:v>
                </c:pt>
                <c:pt idx="12">
                  <c:v>Indiana</c:v>
                </c:pt>
                <c:pt idx="13">
                  <c:v>Michigan</c:v>
                </c:pt>
                <c:pt idx="14">
                  <c:v>North Carolina</c:v>
                </c:pt>
                <c:pt idx="15">
                  <c:v>Florida</c:v>
                </c:pt>
                <c:pt idx="16">
                  <c:v>Pennsylvania</c:v>
                </c:pt>
                <c:pt idx="17">
                  <c:v>Illinois</c:v>
                </c:pt>
                <c:pt idx="18">
                  <c:v>New York</c:v>
                </c:pt>
                <c:pt idx="19">
                  <c:v>California</c:v>
                </c:pt>
                <c:pt idx="20">
                  <c:v>Virginia</c:v>
                </c:pt>
                <c:pt idx="21">
                  <c:v>Washington</c:v>
                </c:pt>
                <c:pt idx="22">
                  <c:v>Minnesota</c:v>
                </c:pt>
                <c:pt idx="23">
                  <c:v>Colorado</c:v>
                </c:pt>
                <c:pt idx="24">
                  <c:v>Massachusetts</c:v>
                </c:pt>
              </c:strCache>
            </c:strRef>
          </c:cat>
          <c:val>
            <c:numRef>
              <c:f>'Risk Analysis'!$G$6:$G$30</c:f>
              <c:numCache>
                <c:formatCode>0.0</c:formatCode>
                <c:ptCount val="25"/>
                <c:pt idx="0">
                  <c:v>21.630000000000003</c:v>
                </c:pt>
                <c:pt idx="1">
                  <c:v>20.759999999999998</c:v>
                </c:pt>
                <c:pt idx="2">
                  <c:v>19.484999999999996</c:v>
                </c:pt>
                <c:pt idx="3">
                  <c:v>19.940000000000001</c:v>
                </c:pt>
                <c:pt idx="4">
                  <c:v>19.359999999999996</c:v>
                </c:pt>
                <c:pt idx="5">
                  <c:v>18.170000000000002</c:v>
                </c:pt>
                <c:pt idx="6">
                  <c:v>18.324999999999996</c:v>
                </c:pt>
                <c:pt idx="7">
                  <c:v>19.010000000000002</c:v>
                </c:pt>
                <c:pt idx="8">
                  <c:v>19.444999999999997</c:v>
                </c:pt>
                <c:pt idx="9">
                  <c:v>17.824999999999999</c:v>
                </c:pt>
                <c:pt idx="10">
                  <c:v>19.174999999999997</c:v>
                </c:pt>
                <c:pt idx="11">
                  <c:v>17</c:v>
                </c:pt>
                <c:pt idx="12">
                  <c:v>17.015000000000001</c:v>
                </c:pt>
                <c:pt idx="13">
                  <c:v>16.685000000000002</c:v>
                </c:pt>
                <c:pt idx="14">
                  <c:v>17.34</c:v>
                </c:pt>
                <c:pt idx="15">
                  <c:v>16.309999999999999</c:v>
                </c:pt>
                <c:pt idx="16">
                  <c:v>15.675000000000001</c:v>
                </c:pt>
                <c:pt idx="17">
                  <c:v>15.424999999999999</c:v>
                </c:pt>
                <c:pt idx="18">
                  <c:v>14.424999999999999</c:v>
                </c:pt>
                <c:pt idx="19">
                  <c:v>13.729999999999999</c:v>
                </c:pt>
                <c:pt idx="20">
                  <c:v>14.499999999999998</c:v>
                </c:pt>
                <c:pt idx="21">
                  <c:v>13.795</c:v>
                </c:pt>
                <c:pt idx="22">
                  <c:v>13.27</c:v>
                </c:pt>
                <c:pt idx="23">
                  <c:v>11.804999999999998</c:v>
                </c:pt>
                <c:pt idx="24">
                  <c:v>11.98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712-4CB9-BAEF-96FC7F6F18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297100"/>
        <c:axId val="21812742"/>
      </c:barChart>
      <c:catAx>
        <c:axId val="4729710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21812742"/>
        <c:crosses val="autoZero"/>
        <c:auto val="1"/>
        <c:lblAlgn val="ctr"/>
        <c:lblOffset val="100"/>
        <c:noMultiLvlLbl val="0"/>
      </c:catAx>
      <c:valAx>
        <c:axId val="2181274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000" b="1" strike="noStrike" spc="-1">
                    <a:solidFill>
                      <a:srgbClr val="000000"/>
                    </a:solidFill>
                    <a:latin typeface="Calibri"/>
                  </a:defRPr>
                </a:pPr>
                <a:r>
                  <a:rPr sz="1000" b="1" strike="noStrike" spc="-1">
                    <a:solidFill>
                      <a:srgbClr val="000000"/>
                    </a:solidFill>
                    <a:latin typeface="Calibri"/>
                  </a:rPr>
                  <a:t>Composite Risk Score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strike="noStrike" spc="-1">
                <a:solidFill>
                  <a:srgbClr val="000000"/>
                </a:solidFill>
                <a:latin typeface="Calibri"/>
              </a:defRPr>
            </a:pPr>
            <a:endParaRPr lang="en-US"/>
          </a:p>
        </c:txPr>
        <c:crossAx val="47297100"/>
        <c:crosses val="autoZero"/>
        <c:crossBetween val="between"/>
      </c:valAx>
      <c:spPr>
        <a:noFill/>
        <a:ln w="0">
          <a:noFill/>
        </a:ln>
      </c:spPr>
    </c:plotArea>
    <c:plotVisOnly val="1"/>
    <c:dispBlanksAs val="gap"/>
    <c:showDLblsOverMax val="1"/>
  </c:chart>
  <c:spPr>
    <a:solidFill>
      <a:srgbClr val="FFFFFF"/>
    </a:solidFill>
    <a:ln w="9360">
      <a:solidFill>
        <a:srgbClr val="D9D9D9"/>
      </a:solidFill>
      <a:round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25</xdr:row>
      <xdr:rowOff>130680</xdr:rowOff>
    </xdr:from>
    <xdr:to>
      <xdr:col>7</xdr:col>
      <xdr:colOff>308340</xdr:colOff>
      <xdr:row>55</xdr:row>
      <xdr:rowOff>174960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42</xdr:row>
      <xdr:rowOff>130680</xdr:rowOff>
    </xdr:from>
    <xdr:to>
      <xdr:col>7</xdr:col>
      <xdr:colOff>308340</xdr:colOff>
      <xdr:row>69</xdr:row>
      <xdr:rowOff>26640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38</xdr:row>
      <xdr:rowOff>131040</xdr:rowOff>
    </xdr:from>
    <xdr:to>
      <xdr:col>14</xdr:col>
      <xdr:colOff>395880</xdr:colOff>
      <xdr:row>68</xdr:row>
      <xdr:rowOff>175320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976D2"/>
  </sheetPr>
  <dimension ref="A1:D31"/>
  <sheetViews>
    <sheetView tabSelected="1" zoomScaleNormal="100" workbookViewId="0">
      <selection activeCell="B1" sqref="B1:D1"/>
    </sheetView>
  </sheetViews>
  <sheetFormatPr defaultColWidth="8.6640625" defaultRowHeight="14.4" x14ac:dyDescent="0.3"/>
  <cols>
    <col min="1" max="1" width="3" customWidth="1"/>
    <col min="2" max="2" width="5" customWidth="1"/>
    <col min="3" max="3" width="70" customWidth="1"/>
    <col min="4" max="4" width="35" customWidth="1"/>
  </cols>
  <sheetData>
    <row r="1" spans="1:4" ht="21" x14ac:dyDescent="0.4">
      <c r="A1" s="3"/>
      <c r="B1" s="41" t="s">
        <v>216</v>
      </c>
      <c r="C1" s="41"/>
      <c r="D1" s="41"/>
    </row>
    <row r="2" spans="1:4" ht="19.5" customHeight="1" x14ac:dyDescent="0.4">
      <c r="A2" s="3"/>
      <c r="B2" s="32" t="s">
        <v>0</v>
      </c>
      <c r="C2" s="32"/>
      <c r="D2" s="32"/>
    </row>
    <row r="3" spans="1:4" ht="15" customHeight="1" x14ac:dyDescent="0.3">
      <c r="A3" s="3"/>
      <c r="B3" s="33" t="s">
        <v>1</v>
      </c>
      <c r="C3" s="33"/>
      <c r="D3" s="33"/>
    </row>
    <row r="4" spans="1:4" ht="15" customHeight="1" x14ac:dyDescent="0.3">
      <c r="A4" s="3"/>
      <c r="B4" s="3"/>
      <c r="C4" s="3"/>
      <c r="D4" s="3"/>
    </row>
    <row r="5" spans="1:4" ht="15" customHeight="1" x14ac:dyDescent="0.3">
      <c r="A5" s="3"/>
      <c r="B5" s="31" t="s">
        <v>2</v>
      </c>
      <c r="C5" s="31"/>
      <c r="D5" s="31"/>
    </row>
    <row r="6" spans="1:4" ht="15" customHeight="1" x14ac:dyDescent="0.3">
      <c r="A6" s="3"/>
      <c r="B6" s="3"/>
      <c r="C6" s="3"/>
      <c r="D6" s="3"/>
    </row>
    <row r="7" spans="1:4" ht="15" customHeight="1" x14ac:dyDescent="0.3">
      <c r="A7" s="3"/>
      <c r="B7" s="3"/>
      <c r="C7" s="30" t="s">
        <v>3</v>
      </c>
      <c r="D7" s="30"/>
    </row>
    <row r="8" spans="1:4" ht="15" customHeight="1" x14ac:dyDescent="0.3">
      <c r="A8" s="3"/>
      <c r="B8" s="3"/>
      <c r="C8" s="30" t="s">
        <v>4</v>
      </c>
      <c r="D8" s="30"/>
    </row>
    <row r="9" spans="1:4" ht="15" customHeight="1" x14ac:dyDescent="0.3">
      <c r="A9" s="3"/>
      <c r="B9" s="3"/>
      <c r="C9" s="30"/>
      <c r="D9" s="30"/>
    </row>
    <row r="10" spans="1:4" ht="15" customHeight="1" x14ac:dyDescent="0.3">
      <c r="A10" s="3"/>
      <c r="B10" s="3"/>
      <c r="C10" s="30" t="s">
        <v>5</v>
      </c>
      <c r="D10" s="30"/>
    </row>
    <row r="11" spans="1:4" ht="15" customHeight="1" x14ac:dyDescent="0.3">
      <c r="A11" s="3"/>
      <c r="B11" s="3"/>
      <c r="C11" s="30"/>
      <c r="D11" s="30"/>
    </row>
    <row r="12" spans="1:4" ht="15" customHeight="1" x14ac:dyDescent="0.3">
      <c r="A12" s="3"/>
      <c r="B12" s="3"/>
      <c r="C12" s="30" t="s">
        <v>6</v>
      </c>
      <c r="D12" s="30"/>
    </row>
    <row r="13" spans="1:4" ht="15" customHeight="1" x14ac:dyDescent="0.3">
      <c r="A13" s="3"/>
      <c r="B13" s="3"/>
      <c r="C13" s="30" t="s">
        <v>7</v>
      </c>
      <c r="D13" s="30"/>
    </row>
    <row r="14" spans="1:4" ht="15" customHeight="1" x14ac:dyDescent="0.3">
      <c r="A14" s="3"/>
      <c r="B14" s="3"/>
      <c r="C14" s="30"/>
      <c r="D14" s="30"/>
    </row>
    <row r="15" spans="1:4" ht="15" customHeight="1" x14ac:dyDescent="0.3">
      <c r="A15" s="3"/>
      <c r="B15" s="3"/>
      <c r="C15" s="30" t="s">
        <v>8</v>
      </c>
      <c r="D15" s="30"/>
    </row>
    <row r="16" spans="1:4" ht="15" customHeight="1" x14ac:dyDescent="0.3">
      <c r="A16" s="3"/>
      <c r="B16" s="3"/>
      <c r="C16" s="30" t="s">
        <v>9</v>
      </c>
      <c r="D16" s="30"/>
    </row>
    <row r="17" spans="1:4" ht="15" customHeight="1" x14ac:dyDescent="0.3">
      <c r="A17" s="3"/>
      <c r="B17" s="3"/>
      <c r="C17" s="3"/>
      <c r="D17" s="3"/>
    </row>
    <row r="18" spans="1:4" ht="15" customHeight="1" x14ac:dyDescent="0.3">
      <c r="A18" s="3"/>
      <c r="B18" s="31" t="s">
        <v>10</v>
      </c>
      <c r="C18" s="31"/>
      <c r="D18" s="31"/>
    </row>
    <row r="19" spans="1:4" ht="15" customHeight="1" x14ac:dyDescent="0.3">
      <c r="A19" s="3"/>
      <c r="B19" s="4" t="s">
        <v>11</v>
      </c>
      <c r="C19" s="2" t="s">
        <v>12</v>
      </c>
      <c r="D19" s="3"/>
    </row>
    <row r="20" spans="1:4" ht="15" customHeight="1" x14ac:dyDescent="0.3">
      <c r="A20" s="3"/>
      <c r="B20" s="4" t="s">
        <v>11</v>
      </c>
      <c r="C20" s="2" t="s">
        <v>13</v>
      </c>
      <c r="D20" s="3"/>
    </row>
    <row r="21" spans="1:4" ht="15" customHeight="1" x14ac:dyDescent="0.3">
      <c r="A21" s="3"/>
      <c r="B21" s="4" t="s">
        <v>11</v>
      </c>
      <c r="C21" s="2" t="s">
        <v>14</v>
      </c>
      <c r="D21" s="3"/>
    </row>
    <row r="22" spans="1:4" ht="15" customHeight="1" x14ac:dyDescent="0.3">
      <c r="A22" s="3"/>
      <c r="B22" s="4" t="s">
        <v>11</v>
      </c>
      <c r="C22" s="2" t="s">
        <v>15</v>
      </c>
      <c r="D22" s="3"/>
    </row>
    <row r="23" spans="1:4" ht="15" customHeight="1" x14ac:dyDescent="0.3">
      <c r="A23" s="3"/>
      <c r="B23" s="3"/>
      <c r="C23" s="3"/>
      <c r="D23" s="3"/>
    </row>
    <row r="24" spans="1:4" ht="15" customHeight="1" x14ac:dyDescent="0.3">
      <c r="A24" s="3"/>
      <c r="B24" s="31" t="s">
        <v>16</v>
      </c>
      <c r="C24" s="31"/>
      <c r="D24" s="31"/>
    </row>
    <row r="25" spans="1:4" ht="27.75" customHeight="1" x14ac:dyDescent="0.3">
      <c r="A25" s="3"/>
      <c r="B25" s="5" t="s">
        <v>11</v>
      </c>
      <c r="C25" s="6" t="s">
        <v>17</v>
      </c>
      <c r="D25" s="3"/>
    </row>
    <row r="26" spans="1:4" ht="27.75" customHeight="1" x14ac:dyDescent="0.3">
      <c r="A26" s="3"/>
      <c r="B26" s="5" t="s">
        <v>11</v>
      </c>
      <c r="C26" s="6" t="s">
        <v>18</v>
      </c>
      <c r="D26" s="3"/>
    </row>
    <row r="27" spans="1:4" ht="27.75" customHeight="1" x14ac:dyDescent="0.3">
      <c r="A27" s="3"/>
      <c r="B27" s="5" t="s">
        <v>11</v>
      </c>
      <c r="C27" s="6" t="s">
        <v>19</v>
      </c>
      <c r="D27" s="3"/>
    </row>
    <row r="28" spans="1:4" ht="27.75" customHeight="1" x14ac:dyDescent="0.3">
      <c r="A28" s="3"/>
      <c r="B28" s="5" t="s">
        <v>11</v>
      </c>
      <c r="C28" s="6" t="s">
        <v>20</v>
      </c>
      <c r="D28" s="3"/>
    </row>
    <row r="29" spans="1:4" ht="15" customHeight="1" x14ac:dyDescent="0.3">
      <c r="A29" s="3"/>
      <c r="B29" s="3"/>
      <c r="C29" s="3"/>
      <c r="D29" s="3"/>
    </row>
    <row r="30" spans="1:4" ht="15" customHeight="1" x14ac:dyDescent="0.3">
      <c r="A30" s="3"/>
      <c r="B30" s="3"/>
      <c r="C30" s="3"/>
      <c r="D30" s="3"/>
    </row>
    <row r="31" spans="1:4" ht="15" customHeight="1" x14ac:dyDescent="0.3">
      <c r="A31" s="3"/>
      <c r="B31" s="3"/>
      <c r="C31" s="3"/>
      <c r="D31" s="3"/>
    </row>
  </sheetData>
  <mergeCells count="16">
    <mergeCell ref="B1:D1"/>
    <mergeCell ref="B2:D2"/>
    <mergeCell ref="B3:D3"/>
    <mergeCell ref="B5:D5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B18:D18"/>
    <mergeCell ref="B24:D2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A7B88"/>
  </sheetPr>
  <dimension ref="B2:J30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B3" sqref="B3:I3"/>
    </sheetView>
  </sheetViews>
  <sheetFormatPr defaultColWidth="8.6640625" defaultRowHeight="14.4" x14ac:dyDescent="0.3"/>
  <cols>
    <col min="1" max="1" width="3" customWidth="1"/>
    <col min="2" max="2" width="20" customWidth="1"/>
    <col min="3" max="3" width="11.33203125" bestFit="1" customWidth="1"/>
    <col min="4" max="4" width="22.5546875" bestFit="1" customWidth="1"/>
    <col min="5" max="5" width="17.6640625" bestFit="1" customWidth="1"/>
    <col min="6" max="6" width="14.88671875" bestFit="1" customWidth="1"/>
    <col min="7" max="7" width="18.5546875" bestFit="1" customWidth="1"/>
    <col min="8" max="8" width="17.5546875" bestFit="1" customWidth="1"/>
    <col min="9" max="9" width="24" bestFit="1" customWidth="1"/>
    <col min="10" max="10" width="11.44140625" bestFit="1" customWidth="1"/>
  </cols>
  <sheetData>
    <row r="2" spans="2:10" ht="19.5" customHeight="1" x14ac:dyDescent="0.4">
      <c r="B2" s="28" t="s">
        <v>21</v>
      </c>
      <c r="C2" s="28"/>
      <c r="D2" s="28"/>
      <c r="E2" s="28"/>
      <c r="F2" s="28"/>
      <c r="G2" s="28"/>
      <c r="H2" s="28"/>
      <c r="I2" s="28"/>
    </row>
    <row r="3" spans="2:10" ht="15" customHeight="1" x14ac:dyDescent="0.3">
      <c r="B3" s="29" t="s">
        <v>22</v>
      </c>
      <c r="C3" s="29"/>
      <c r="D3" s="29"/>
      <c r="E3" s="29"/>
      <c r="F3" s="29"/>
      <c r="G3" s="29"/>
      <c r="H3" s="29"/>
      <c r="I3" s="29"/>
    </row>
    <row r="5" spans="2:10" ht="15" customHeight="1" x14ac:dyDescent="0.3">
      <c r="B5" s="7" t="s">
        <v>23</v>
      </c>
      <c r="C5" s="7" t="s">
        <v>24</v>
      </c>
      <c r="D5" s="7" t="s">
        <v>25</v>
      </c>
      <c r="E5" s="7" t="s">
        <v>26</v>
      </c>
      <c r="F5" s="7" t="s">
        <v>27</v>
      </c>
      <c r="G5" s="7" t="s">
        <v>28</v>
      </c>
      <c r="H5" s="7" t="s">
        <v>29</v>
      </c>
      <c r="I5" s="7" t="s">
        <v>30</v>
      </c>
      <c r="J5" s="7" t="s">
        <v>31</v>
      </c>
    </row>
    <row r="6" spans="2:10" ht="15" customHeight="1" x14ac:dyDescent="0.3">
      <c r="B6" s="8" t="s">
        <v>32</v>
      </c>
      <c r="C6" s="9">
        <v>2940057</v>
      </c>
      <c r="D6" s="10">
        <v>48610</v>
      </c>
      <c r="E6" s="11">
        <v>19.399999999999999</v>
      </c>
      <c r="F6" s="11">
        <v>11.4</v>
      </c>
      <c r="G6" s="11">
        <v>14.7</v>
      </c>
      <c r="H6" s="11">
        <v>39.700000000000003</v>
      </c>
      <c r="I6" s="10">
        <v>8280</v>
      </c>
      <c r="J6" s="12">
        <f t="shared" ref="J6:J30" si="0">G6*0.35 + E6*0.25 + H6*0.25 + F6*0.15</f>
        <v>21.630000000000003</v>
      </c>
    </row>
    <row r="7" spans="2:10" ht="15" customHeight="1" x14ac:dyDescent="0.3">
      <c r="B7" s="8" t="s">
        <v>33</v>
      </c>
      <c r="C7" s="9">
        <v>1775932</v>
      </c>
      <c r="D7" s="10">
        <v>51550</v>
      </c>
      <c r="E7" s="11">
        <v>16.8</v>
      </c>
      <c r="F7" s="11">
        <v>6.1</v>
      </c>
      <c r="G7" s="11">
        <v>15.7</v>
      </c>
      <c r="H7" s="11">
        <v>40.6</v>
      </c>
      <c r="I7" s="10">
        <v>10120</v>
      </c>
      <c r="J7" s="12">
        <f t="shared" si="0"/>
        <v>20.759999999999998</v>
      </c>
    </row>
    <row r="8" spans="2:10" ht="15" customHeight="1" x14ac:dyDescent="0.3">
      <c r="B8" s="8" t="s">
        <v>34</v>
      </c>
      <c r="C8" s="9">
        <v>5024803</v>
      </c>
      <c r="D8" s="10">
        <v>55620</v>
      </c>
      <c r="E8" s="11">
        <v>15.5</v>
      </c>
      <c r="F8" s="11">
        <v>9.1</v>
      </c>
      <c r="G8" s="11">
        <v>14.2</v>
      </c>
      <c r="H8" s="11">
        <v>37.1</v>
      </c>
      <c r="I8" s="10">
        <v>8640</v>
      </c>
      <c r="J8" s="12">
        <f t="shared" si="0"/>
        <v>19.484999999999996</v>
      </c>
    </row>
    <row r="9" spans="2:10" ht="15" customHeight="1" x14ac:dyDescent="0.3">
      <c r="B9" s="8" t="s">
        <v>35</v>
      </c>
      <c r="C9" s="9">
        <v>4590241</v>
      </c>
      <c r="D9" s="10">
        <v>52800</v>
      </c>
      <c r="E9" s="11">
        <v>18.600000000000001</v>
      </c>
      <c r="F9" s="11">
        <v>8.4</v>
      </c>
      <c r="G9" s="11">
        <v>13.8</v>
      </c>
      <c r="H9" s="11">
        <v>36.799999999999997</v>
      </c>
      <c r="I9" s="10">
        <v>9180</v>
      </c>
      <c r="J9" s="12">
        <f t="shared" si="0"/>
        <v>19.940000000000001</v>
      </c>
    </row>
    <row r="10" spans="2:10" ht="15" customHeight="1" x14ac:dyDescent="0.3">
      <c r="B10" s="8" t="s">
        <v>36</v>
      </c>
      <c r="C10" s="9">
        <v>3011873</v>
      </c>
      <c r="D10" s="10">
        <v>52528</v>
      </c>
      <c r="E10" s="11">
        <v>16.2</v>
      </c>
      <c r="F10" s="11">
        <v>8</v>
      </c>
      <c r="G10" s="11">
        <v>13.6</v>
      </c>
      <c r="H10" s="11">
        <v>37.4</v>
      </c>
      <c r="I10" s="10">
        <v>8420</v>
      </c>
      <c r="J10" s="12">
        <f t="shared" si="0"/>
        <v>19.359999999999996</v>
      </c>
    </row>
    <row r="11" spans="2:10" ht="15" customHeight="1" x14ac:dyDescent="0.3">
      <c r="B11" s="8" t="s">
        <v>37</v>
      </c>
      <c r="C11" s="9">
        <v>6975218</v>
      </c>
      <c r="D11" s="10">
        <v>59695</v>
      </c>
      <c r="E11" s="11">
        <v>13.4</v>
      </c>
      <c r="F11" s="11">
        <v>8.9</v>
      </c>
      <c r="G11" s="11">
        <v>13.1</v>
      </c>
      <c r="H11" s="11">
        <v>35.6</v>
      </c>
      <c r="I11" s="10">
        <v>8910</v>
      </c>
      <c r="J11" s="12">
        <f t="shared" si="0"/>
        <v>18.170000000000002</v>
      </c>
    </row>
    <row r="12" spans="2:10" ht="15" customHeight="1" x14ac:dyDescent="0.3">
      <c r="B12" s="8" t="s">
        <v>38</v>
      </c>
      <c r="C12" s="9">
        <v>5190705</v>
      </c>
      <c r="D12" s="10">
        <v>59318</v>
      </c>
      <c r="E12" s="11">
        <v>14.1</v>
      </c>
      <c r="F12" s="11">
        <v>9.8000000000000007</v>
      </c>
      <c r="G12" s="11">
        <v>12.8</v>
      </c>
      <c r="H12" s="11">
        <v>35.4</v>
      </c>
      <c r="I12" s="10">
        <v>8350</v>
      </c>
      <c r="J12" s="12">
        <f t="shared" si="0"/>
        <v>18.324999999999996</v>
      </c>
    </row>
    <row r="13" spans="2:10" ht="15" customHeight="1" x14ac:dyDescent="0.3">
      <c r="B13" s="8" t="s">
        <v>39</v>
      </c>
      <c r="C13" s="9">
        <v>4505836</v>
      </c>
      <c r="D13" s="10">
        <v>55573</v>
      </c>
      <c r="E13" s="11">
        <v>16.3</v>
      </c>
      <c r="F13" s="11">
        <v>5.2</v>
      </c>
      <c r="G13" s="11">
        <v>14.3</v>
      </c>
      <c r="H13" s="11">
        <v>36.6</v>
      </c>
      <c r="I13" s="10">
        <v>9540</v>
      </c>
      <c r="J13" s="12">
        <f t="shared" si="0"/>
        <v>19.010000000000002</v>
      </c>
    </row>
    <row r="14" spans="2:10" ht="15" customHeight="1" x14ac:dyDescent="0.3">
      <c r="B14" s="8" t="s">
        <v>40</v>
      </c>
      <c r="C14" s="9">
        <v>3959353</v>
      </c>
      <c r="D14" s="10">
        <v>55826</v>
      </c>
      <c r="E14" s="11">
        <v>15.3</v>
      </c>
      <c r="F14" s="11">
        <v>14.3</v>
      </c>
      <c r="G14" s="11">
        <v>12.5</v>
      </c>
      <c r="H14" s="11">
        <v>36.4</v>
      </c>
      <c r="I14" s="10">
        <v>8190</v>
      </c>
      <c r="J14" s="12">
        <f t="shared" si="0"/>
        <v>19.444999999999997</v>
      </c>
    </row>
    <row r="15" spans="2:10" ht="15" customHeight="1" x14ac:dyDescent="0.3">
      <c r="B15" s="8" t="s">
        <v>41</v>
      </c>
      <c r="C15" s="9">
        <v>10711908</v>
      </c>
      <c r="D15" s="10">
        <v>65030</v>
      </c>
      <c r="E15" s="11">
        <v>13.5</v>
      </c>
      <c r="F15" s="11">
        <v>11.6</v>
      </c>
      <c r="G15" s="11">
        <v>12.1</v>
      </c>
      <c r="H15" s="11">
        <v>33.9</v>
      </c>
      <c r="I15" s="10">
        <v>7920</v>
      </c>
      <c r="J15" s="12">
        <f t="shared" si="0"/>
        <v>17.824999999999999</v>
      </c>
    </row>
    <row r="16" spans="2:10" ht="15" customHeight="1" x14ac:dyDescent="0.3">
      <c r="B16" s="8" t="s">
        <v>42</v>
      </c>
      <c r="C16" s="9">
        <v>29145505</v>
      </c>
      <c r="D16" s="10">
        <v>67321</v>
      </c>
      <c r="E16" s="11">
        <v>14</v>
      </c>
      <c r="F16" s="11">
        <v>17.3</v>
      </c>
      <c r="G16" s="11">
        <v>11.8</v>
      </c>
      <c r="H16" s="11">
        <v>35.799999999999997</v>
      </c>
      <c r="I16" s="10">
        <v>7540</v>
      </c>
      <c r="J16" s="12">
        <f t="shared" si="0"/>
        <v>19.174999999999997</v>
      </c>
    </row>
    <row r="17" spans="2:10" ht="15" customHeight="1" x14ac:dyDescent="0.3">
      <c r="B17" s="8" t="s">
        <v>43</v>
      </c>
      <c r="C17" s="9">
        <v>11756058</v>
      </c>
      <c r="D17" s="10">
        <v>61938</v>
      </c>
      <c r="E17" s="11">
        <v>13.4</v>
      </c>
      <c r="F17" s="11">
        <v>6.4</v>
      </c>
      <c r="G17" s="11">
        <v>11.4</v>
      </c>
      <c r="H17" s="11">
        <v>34.799999999999997</v>
      </c>
      <c r="I17" s="10">
        <v>9280</v>
      </c>
      <c r="J17" s="12">
        <f t="shared" si="0"/>
        <v>17</v>
      </c>
    </row>
    <row r="18" spans="2:10" ht="15" customHeight="1" x14ac:dyDescent="0.3">
      <c r="B18" s="8" t="s">
        <v>44</v>
      </c>
      <c r="C18" s="9">
        <v>6805985</v>
      </c>
      <c r="D18" s="10">
        <v>61944</v>
      </c>
      <c r="E18" s="11">
        <v>12.4</v>
      </c>
      <c r="F18" s="11">
        <v>7.8</v>
      </c>
      <c r="G18" s="11">
        <v>11.2</v>
      </c>
      <c r="H18" s="11">
        <v>35.299999999999997</v>
      </c>
      <c r="I18" s="10">
        <v>8840</v>
      </c>
      <c r="J18" s="12">
        <f t="shared" si="0"/>
        <v>17.015000000000001</v>
      </c>
    </row>
    <row r="19" spans="2:10" ht="15" customHeight="1" x14ac:dyDescent="0.3">
      <c r="B19" s="8" t="s">
        <v>45</v>
      </c>
      <c r="C19" s="9">
        <v>10037261</v>
      </c>
      <c r="D19" s="10">
        <v>63498</v>
      </c>
      <c r="E19" s="11">
        <v>13.8</v>
      </c>
      <c r="F19" s="11">
        <v>5.8</v>
      </c>
      <c r="G19" s="11">
        <v>10.9</v>
      </c>
      <c r="H19" s="11">
        <v>34.200000000000003</v>
      </c>
      <c r="I19" s="10">
        <v>9060</v>
      </c>
      <c r="J19" s="12">
        <f t="shared" si="0"/>
        <v>16.685000000000002</v>
      </c>
    </row>
    <row r="20" spans="2:10" ht="15" customHeight="1" x14ac:dyDescent="0.3">
      <c r="B20" s="8" t="s">
        <v>46</v>
      </c>
      <c r="C20" s="9">
        <v>10439388</v>
      </c>
      <c r="D20" s="10">
        <v>60516</v>
      </c>
      <c r="E20" s="11">
        <v>13.6</v>
      </c>
      <c r="F20" s="11">
        <v>10.1</v>
      </c>
      <c r="G20" s="11">
        <v>11.5</v>
      </c>
      <c r="H20" s="11">
        <v>33.6</v>
      </c>
      <c r="I20" s="10">
        <v>8180</v>
      </c>
      <c r="J20" s="12">
        <f t="shared" si="0"/>
        <v>17.34</v>
      </c>
    </row>
    <row r="21" spans="2:10" ht="15" customHeight="1" x14ac:dyDescent="0.3">
      <c r="B21" s="8" t="s">
        <v>47</v>
      </c>
      <c r="C21" s="9">
        <v>21538187</v>
      </c>
      <c r="D21" s="10">
        <v>63062</v>
      </c>
      <c r="E21" s="11">
        <v>12.1</v>
      </c>
      <c r="F21" s="11">
        <v>12.2</v>
      </c>
      <c r="G21" s="11">
        <v>10.8</v>
      </c>
      <c r="H21" s="11">
        <v>30.7</v>
      </c>
      <c r="I21" s="10">
        <v>8640</v>
      </c>
      <c r="J21" s="12">
        <f t="shared" si="0"/>
        <v>16.309999999999999</v>
      </c>
    </row>
    <row r="22" spans="2:10" ht="15" customHeight="1" x14ac:dyDescent="0.3">
      <c r="B22" s="8" t="s">
        <v>48</v>
      </c>
      <c r="C22" s="9">
        <v>12961683</v>
      </c>
      <c r="D22" s="10">
        <v>67587</v>
      </c>
      <c r="E22" s="11">
        <v>11.9</v>
      </c>
      <c r="F22" s="11">
        <v>5.7</v>
      </c>
      <c r="G22" s="11">
        <v>10.199999999999999</v>
      </c>
      <c r="H22" s="11">
        <v>33.1</v>
      </c>
      <c r="I22" s="10">
        <v>10480</v>
      </c>
      <c r="J22" s="12">
        <f t="shared" si="0"/>
        <v>15.675000000000001</v>
      </c>
    </row>
    <row r="23" spans="2:10" ht="15" customHeight="1" x14ac:dyDescent="0.3">
      <c r="B23" s="8" t="s">
        <v>49</v>
      </c>
      <c r="C23" s="9">
        <v>12549689</v>
      </c>
      <c r="D23" s="10">
        <v>72205</v>
      </c>
      <c r="E23" s="11">
        <v>11.5</v>
      </c>
      <c r="F23" s="11">
        <v>6.8</v>
      </c>
      <c r="G23" s="11">
        <v>9.8000000000000007</v>
      </c>
      <c r="H23" s="11">
        <v>32.4</v>
      </c>
      <c r="I23" s="10">
        <v>9180</v>
      </c>
      <c r="J23" s="12">
        <f t="shared" si="0"/>
        <v>15.424999999999999</v>
      </c>
    </row>
    <row r="24" spans="2:10" ht="15" customHeight="1" x14ac:dyDescent="0.3">
      <c r="B24" s="8" t="s">
        <v>50</v>
      </c>
      <c r="C24" s="9">
        <v>19677151</v>
      </c>
      <c r="D24" s="10">
        <v>74314</v>
      </c>
      <c r="E24" s="11">
        <v>13.1</v>
      </c>
      <c r="F24" s="11">
        <v>5.5</v>
      </c>
      <c r="G24" s="11">
        <v>9.5</v>
      </c>
      <c r="H24" s="11">
        <v>28</v>
      </c>
      <c r="I24" s="10">
        <v>11240</v>
      </c>
      <c r="J24" s="12">
        <f t="shared" si="0"/>
        <v>14.424999999999999</v>
      </c>
    </row>
    <row r="25" spans="2:10" ht="15" customHeight="1" x14ac:dyDescent="0.3">
      <c r="B25" s="8" t="s">
        <v>51</v>
      </c>
      <c r="C25" s="9">
        <v>38965193</v>
      </c>
      <c r="D25" s="10">
        <v>91905</v>
      </c>
      <c r="E25" s="11">
        <v>11.7</v>
      </c>
      <c r="F25" s="11">
        <v>6.5</v>
      </c>
      <c r="G25" s="11">
        <v>8.8000000000000007</v>
      </c>
      <c r="H25" s="11">
        <v>27</v>
      </c>
      <c r="I25" s="10">
        <v>9380</v>
      </c>
      <c r="J25" s="12">
        <f t="shared" si="0"/>
        <v>13.729999999999999</v>
      </c>
    </row>
    <row r="26" spans="2:10" ht="15" customHeight="1" x14ac:dyDescent="0.3">
      <c r="B26" s="8" t="s">
        <v>52</v>
      </c>
      <c r="C26" s="9">
        <v>8631393</v>
      </c>
      <c r="D26" s="10">
        <v>80615</v>
      </c>
      <c r="E26" s="11">
        <v>9.6</v>
      </c>
      <c r="F26" s="11">
        <v>7.2</v>
      </c>
      <c r="G26" s="11">
        <v>9.1999999999999993</v>
      </c>
      <c r="H26" s="11">
        <v>31.2</v>
      </c>
      <c r="I26" s="10">
        <v>9640</v>
      </c>
      <c r="J26" s="12">
        <f t="shared" si="0"/>
        <v>14.499999999999998</v>
      </c>
    </row>
    <row r="27" spans="2:10" ht="15" customHeight="1" x14ac:dyDescent="0.3">
      <c r="B27" s="8" t="s">
        <v>53</v>
      </c>
      <c r="C27" s="9">
        <v>7614893</v>
      </c>
      <c r="D27" s="10">
        <v>84247</v>
      </c>
      <c r="E27" s="11">
        <v>10.8</v>
      </c>
      <c r="F27" s="11">
        <v>5.9</v>
      </c>
      <c r="G27" s="11">
        <v>8.1</v>
      </c>
      <c r="H27" s="11">
        <v>29.5</v>
      </c>
      <c r="I27" s="10">
        <v>9820</v>
      </c>
      <c r="J27" s="12">
        <f t="shared" si="0"/>
        <v>13.795</v>
      </c>
    </row>
    <row r="28" spans="2:10" ht="15" customHeight="1" x14ac:dyDescent="0.3">
      <c r="B28" s="8" t="s">
        <v>54</v>
      </c>
      <c r="C28" s="9">
        <v>5706494</v>
      </c>
      <c r="D28" s="10">
        <v>80441</v>
      </c>
      <c r="E28" s="11">
        <v>9.3000000000000007</v>
      </c>
      <c r="F28" s="11">
        <v>4.5999999999999996</v>
      </c>
      <c r="G28" s="11">
        <v>7.8</v>
      </c>
      <c r="H28" s="11">
        <v>30.1</v>
      </c>
      <c r="I28" s="10">
        <v>10340</v>
      </c>
      <c r="J28" s="12">
        <f t="shared" si="0"/>
        <v>13.27</v>
      </c>
    </row>
    <row r="29" spans="2:10" ht="15" customHeight="1" x14ac:dyDescent="0.3">
      <c r="B29" s="8" t="s">
        <v>55</v>
      </c>
      <c r="C29" s="9">
        <v>5773714</v>
      </c>
      <c r="D29" s="10">
        <v>84954</v>
      </c>
      <c r="E29" s="11">
        <v>9.1</v>
      </c>
      <c r="F29" s="11">
        <v>7.1</v>
      </c>
      <c r="G29" s="11">
        <v>6.9</v>
      </c>
      <c r="H29" s="11">
        <v>24.2</v>
      </c>
      <c r="I29" s="10">
        <v>9120</v>
      </c>
      <c r="J29" s="12">
        <f t="shared" si="0"/>
        <v>11.804999999999998</v>
      </c>
    </row>
    <row r="30" spans="2:10" ht="15" customHeight="1" x14ac:dyDescent="0.3">
      <c r="B30" s="8" t="s">
        <v>56</v>
      </c>
      <c r="C30" s="9">
        <v>6981974</v>
      </c>
      <c r="D30" s="10">
        <v>96505</v>
      </c>
      <c r="E30" s="11">
        <v>10.199999999999999</v>
      </c>
      <c r="F30" s="11">
        <v>2.9</v>
      </c>
      <c r="G30" s="11">
        <v>7.2</v>
      </c>
      <c r="H30" s="11">
        <v>25.9</v>
      </c>
      <c r="I30" s="10">
        <v>12480</v>
      </c>
      <c r="J30" s="12">
        <f t="shared" si="0"/>
        <v>11.98</v>
      </c>
    </row>
  </sheetData>
  <mergeCells count="2">
    <mergeCell ref="B2:I2"/>
    <mergeCell ref="B3:I3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4704B"/>
  </sheetPr>
  <dimension ref="B2:G25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K10" sqref="K10"/>
    </sheetView>
  </sheetViews>
  <sheetFormatPr defaultColWidth="8.6640625" defaultRowHeight="14.4" x14ac:dyDescent="0.3"/>
  <cols>
    <col min="1" max="1" width="3" customWidth="1"/>
    <col min="2" max="2" width="22" customWidth="1"/>
    <col min="3" max="3" width="15.109375" bestFit="1" customWidth="1"/>
    <col min="4" max="4" width="24" bestFit="1" customWidth="1"/>
    <col min="5" max="5" width="25.21875" bestFit="1" customWidth="1"/>
    <col min="6" max="6" width="22" bestFit="1" customWidth="1"/>
    <col min="7" max="7" width="20" customWidth="1"/>
  </cols>
  <sheetData>
    <row r="2" spans="2:7" ht="19.5" customHeight="1" x14ac:dyDescent="0.4">
      <c r="B2" s="28" t="s">
        <v>57</v>
      </c>
      <c r="C2" s="28"/>
      <c r="D2" s="28"/>
      <c r="E2" s="28"/>
      <c r="F2" s="28"/>
      <c r="G2" s="28"/>
    </row>
    <row r="3" spans="2:7" ht="15" customHeight="1" x14ac:dyDescent="0.3">
      <c r="B3" s="29" t="s">
        <v>58</v>
      </c>
      <c r="C3" s="29"/>
      <c r="D3" s="29"/>
      <c r="E3" s="29"/>
      <c r="F3" s="29"/>
      <c r="G3" s="29"/>
    </row>
    <row r="5" spans="2:7" ht="15" customHeight="1" x14ac:dyDescent="0.3">
      <c r="B5" s="13" t="s">
        <v>59</v>
      </c>
      <c r="C5" s="13" t="s">
        <v>60</v>
      </c>
      <c r="D5" s="13" t="s">
        <v>30</v>
      </c>
      <c r="E5" s="13" t="s">
        <v>61</v>
      </c>
      <c r="F5" s="13" t="s">
        <v>62</v>
      </c>
      <c r="G5" s="13" t="s">
        <v>63</v>
      </c>
    </row>
    <row r="6" spans="2:7" ht="15" customHeight="1" x14ac:dyDescent="0.3">
      <c r="B6" s="8" t="s">
        <v>64</v>
      </c>
      <c r="C6" s="10">
        <v>76330</v>
      </c>
      <c r="D6" s="10">
        <v>12555</v>
      </c>
      <c r="E6" s="11">
        <v>10.7</v>
      </c>
      <c r="F6" s="11">
        <v>77.5</v>
      </c>
      <c r="G6" s="14">
        <f t="shared" ref="G6:G25" si="0">D6/C6</f>
        <v>0.16448316520372069</v>
      </c>
    </row>
    <row r="7" spans="2:7" ht="15" customHeight="1" x14ac:dyDescent="0.3">
      <c r="B7" s="15" t="s">
        <v>65</v>
      </c>
      <c r="C7" s="16">
        <v>92434</v>
      </c>
      <c r="D7" s="16">
        <v>9666</v>
      </c>
      <c r="E7" s="17">
        <v>5.7</v>
      </c>
      <c r="F7" s="17">
        <v>83.4</v>
      </c>
      <c r="G7" s="18">
        <f t="shared" si="0"/>
        <v>0.10457191076876474</v>
      </c>
    </row>
    <row r="8" spans="2:7" ht="15" customHeight="1" x14ac:dyDescent="0.3">
      <c r="B8" s="8" t="s">
        <v>66</v>
      </c>
      <c r="C8" s="10">
        <v>48718</v>
      </c>
      <c r="D8" s="10">
        <v>7383</v>
      </c>
      <c r="E8" s="11">
        <v>8.3000000000000007</v>
      </c>
      <c r="F8" s="11">
        <v>80.599999999999994</v>
      </c>
      <c r="G8" s="14">
        <f t="shared" si="0"/>
        <v>0.15154562995196846</v>
      </c>
    </row>
    <row r="9" spans="2:7" ht="15" customHeight="1" x14ac:dyDescent="0.3">
      <c r="B9" s="15" t="s">
        <v>67</v>
      </c>
      <c r="C9" s="16">
        <v>52722</v>
      </c>
      <c r="D9" s="16">
        <v>5905</v>
      </c>
      <c r="E9" s="17">
        <v>7.6</v>
      </c>
      <c r="F9" s="17">
        <v>81.3</v>
      </c>
      <c r="G9" s="18">
        <f t="shared" si="0"/>
        <v>0.11200257956830166</v>
      </c>
    </row>
    <row r="10" spans="2:7" ht="15" customHeight="1" x14ac:dyDescent="0.3">
      <c r="B10" s="8" t="s">
        <v>68</v>
      </c>
      <c r="C10" s="10">
        <v>46125</v>
      </c>
      <c r="D10" s="10">
        <v>5138</v>
      </c>
      <c r="E10" s="11">
        <v>6.3</v>
      </c>
      <c r="F10" s="11">
        <v>80.7</v>
      </c>
      <c r="G10" s="14">
        <f t="shared" si="0"/>
        <v>0.1113929539295393</v>
      </c>
    </row>
    <row r="11" spans="2:7" ht="15" customHeight="1" x14ac:dyDescent="0.3">
      <c r="B11" s="15" t="s">
        <v>69</v>
      </c>
      <c r="C11" s="16">
        <v>33815</v>
      </c>
      <c r="D11" s="16">
        <v>4691</v>
      </c>
      <c r="E11" s="17">
        <v>5.6</v>
      </c>
      <c r="F11" s="17">
        <v>84.8</v>
      </c>
      <c r="G11" s="18">
        <f t="shared" si="0"/>
        <v>0.13872541771403224</v>
      </c>
    </row>
    <row r="12" spans="2:7" ht="15" customHeight="1" x14ac:dyDescent="0.3">
      <c r="B12" s="8" t="s">
        <v>70</v>
      </c>
      <c r="C12" s="10">
        <v>40886</v>
      </c>
      <c r="D12" s="10">
        <v>5468</v>
      </c>
      <c r="E12" s="11">
        <v>4.8</v>
      </c>
      <c r="F12" s="11">
        <v>82</v>
      </c>
      <c r="G12" s="14">
        <f t="shared" si="0"/>
        <v>0.13373770972949175</v>
      </c>
    </row>
    <row r="13" spans="2:7" ht="15" customHeight="1" x14ac:dyDescent="0.3">
      <c r="B13" s="15" t="s">
        <v>71</v>
      </c>
      <c r="C13" s="16">
        <v>63529</v>
      </c>
      <c r="D13" s="16">
        <v>5627</v>
      </c>
      <c r="E13" s="17">
        <v>5.0999999999999996</v>
      </c>
      <c r="F13" s="17">
        <v>83.3</v>
      </c>
      <c r="G13" s="18">
        <f t="shared" si="0"/>
        <v>8.8573722237088579E-2</v>
      </c>
    </row>
    <row r="14" spans="2:7" ht="15" customHeight="1" x14ac:dyDescent="0.3">
      <c r="B14" s="8" t="s">
        <v>72</v>
      </c>
      <c r="C14" s="10">
        <v>32423</v>
      </c>
      <c r="D14" s="10">
        <v>3649</v>
      </c>
      <c r="E14" s="11">
        <v>6.9</v>
      </c>
      <c r="F14" s="11">
        <v>83.7</v>
      </c>
      <c r="G14" s="14">
        <f t="shared" si="0"/>
        <v>0.11254356475341579</v>
      </c>
    </row>
    <row r="15" spans="2:7" ht="15" customHeight="1" x14ac:dyDescent="0.3">
      <c r="B15" s="15" t="s">
        <v>73</v>
      </c>
      <c r="C15" s="16">
        <v>8917</v>
      </c>
      <c r="D15" s="16">
        <v>849</v>
      </c>
      <c r="E15" s="17">
        <v>10.5</v>
      </c>
      <c r="F15" s="17">
        <v>73.400000000000006</v>
      </c>
      <c r="G15" s="18">
        <f t="shared" si="0"/>
        <v>9.5211393966580682E-2</v>
      </c>
    </row>
    <row r="16" spans="2:7" ht="15" customHeight="1" x14ac:dyDescent="0.3">
      <c r="B16" s="8" t="s">
        <v>74</v>
      </c>
      <c r="C16" s="10">
        <v>10948</v>
      </c>
      <c r="D16" s="10">
        <v>645</v>
      </c>
      <c r="E16" s="11">
        <v>16.899999999999999</v>
      </c>
      <c r="F16" s="11">
        <v>75.400000000000006</v>
      </c>
      <c r="G16" s="14">
        <f t="shared" si="0"/>
        <v>5.8914870295944465E-2</v>
      </c>
    </row>
    <row r="17" spans="2:7" ht="15" customHeight="1" x14ac:dyDescent="0.3">
      <c r="B17" s="15" t="s">
        <v>75</v>
      </c>
      <c r="C17" s="16">
        <v>2389</v>
      </c>
      <c r="D17" s="16">
        <v>74</v>
      </c>
      <c r="E17" s="17">
        <v>11.4</v>
      </c>
      <c r="F17" s="17">
        <v>67.7</v>
      </c>
      <c r="G17" s="18">
        <f t="shared" si="0"/>
        <v>3.0975303474257011E-2</v>
      </c>
    </row>
    <row r="18" spans="2:7" ht="15" customHeight="1" x14ac:dyDescent="0.3">
      <c r="B18" s="8" t="s">
        <v>76</v>
      </c>
      <c r="C18" s="10">
        <v>12720</v>
      </c>
      <c r="D18" s="10">
        <v>688</v>
      </c>
      <c r="E18" s="11">
        <v>12.8</v>
      </c>
      <c r="F18" s="11">
        <v>78.2</v>
      </c>
      <c r="G18" s="14">
        <f t="shared" si="0"/>
        <v>5.4088050314465411E-2</v>
      </c>
    </row>
    <row r="19" spans="2:7" ht="15" customHeight="1" x14ac:dyDescent="0.3">
      <c r="B19" s="15" t="s">
        <v>77</v>
      </c>
      <c r="C19" s="16">
        <v>6190</v>
      </c>
      <c r="D19" s="16">
        <v>514</v>
      </c>
      <c r="E19" s="17">
        <v>4.5999999999999996</v>
      </c>
      <c r="F19" s="17">
        <v>62.3</v>
      </c>
      <c r="G19" s="18">
        <f t="shared" si="0"/>
        <v>8.3037156704361875E-2</v>
      </c>
    </row>
    <row r="20" spans="2:7" ht="15" customHeight="1" x14ac:dyDescent="0.3">
      <c r="B20" s="8" t="s">
        <v>78</v>
      </c>
      <c r="C20" s="10">
        <v>2184</v>
      </c>
      <c r="D20" s="10">
        <v>22</v>
      </c>
      <c r="E20" s="11">
        <v>3.7</v>
      </c>
      <c r="F20" s="11">
        <v>52.7</v>
      </c>
      <c r="G20" s="14">
        <f t="shared" si="0"/>
        <v>1.0073260073260074E-2</v>
      </c>
    </row>
    <row r="21" spans="2:7" ht="15" customHeight="1" x14ac:dyDescent="0.3">
      <c r="B21" s="15" t="s">
        <v>79</v>
      </c>
      <c r="C21" s="16">
        <v>30436</v>
      </c>
      <c r="D21" s="16">
        <v>1485</v>
      </c>
      <c r="E21" s="17">
        <v>17.7</v>
      </c>
      <c r="F21" s="17">
        <v>76.900000000000006</v>
      </c>
      <c r="G21" s="18">
        <f t="shared" si="0"/>
        <v>4.8790905506636881E-2</v>
      </c>
    </row>
    <row r="22" spans="2:7" ht="15" customHeight="1" x14ac:dyDescent="0.3">
      <c r="B22" s="8" t="s">
        <v>80</v>
      </c>
      <c r="C22" s="10">
        <v>10674</v>
      </c>
      <c r="D22" s="10">
        <v>530</v>
      </c>
      <c r="E22" s="11">
        <v>12.1</v>
      </c>
      <c r="F22" s="11">
        <v>76</v>
      </c>
      <c r="G22" s="14">
        <f t="shared" si="0"/>
        <v>4.9653363312722507E-2</v>
      </c>
    </row>
    <row r="23" spans="2:7" ht="15" customHeight="1" x14ac:dyDescent="0.3">
      <c r="B23" s="15" t="s">
        <v>81</v>
      </c>
      <c r="C23" s="16">
        <v>7233</v>
      </c>
      <c r="D23" s="16">
        <v>307</v>
      </c>
      <c r="E23" s="17">
        <v>7</v>
      </c>
      <c r="F23" s="17">
        <v>78.7</v>
      </c>
      <c r="G23" s="18">
        <f t="shared" si="0"/>
        <v>4.2444352274298353E-2</v>
      </c>
    </row>
    <row r="24" spans="2:7" ht="15" customHeight="1" x14ac:dyDescent="0.3">
      <c r="B24" s="8" t="s">
        <v>82</v>
      </c>
      <c r="C24" s="10">
        <v>17840</v>
      </c>
      <c r="D24" s="10">
        <v>1205</v>
      </c>
      <c r="E24" s="11">
        <v>6.6</v>
      </c>
      <c r="F24" s="11">
        <v>76.5</v>
      </c>
      <c r="G24" s="14">
        <f t="shared" si="0"/>
        <v>6.7544843049327355E-2</v>
      </c>
    </row>
    <row r="25" spans="2:7" ht="15" customHeight="1" x14ac:dyDescent="0.3">
      <c r="B25" s="15" t="s">
        <v>83</v>
      </c>
      <c r="C25" s="16">
        <v>16265</v>
      </c>
      <c r="D25" s="16">
        <v>1552</v>
      </c>
      <c r="E25" s="17">
        <v>8.5</v>
      </c>
      <c r="F25" s="17">
        <v>78.900000000000006</v>
      </c>
      <c r="G25" s="18">
        <f t="shared" si="0"/>
        <v>9.5419612665232093E-2</v>
      </c>
    </row>
  </sheetData>
  <mergeCells count="2">
    <mergeCell ref="B2:G2"/>
    <mergeCell ref="B3:G3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C62828"/>
  </sheetPr>
  <dimension ref="B2:H37"/>
  <sheetViews>
    <sheetView zoomScaleNormal="100" workbookViewId="0">
      <pane xSplit="1" ySplit="5" topLeftCell="B6" activePane="bottomRight" state="frozen"/>
      <selection pane="topRight" activeCell="B1" sqref="B1"/>
      <selection pane="bottomLeft" activeCell="A6" sqref="A6"/>
      <selection pane="bottomRight" activeCell="O10" sqref="O10"/>
    </sheetView>
  </sheetViews>
  <sheetFormatPr defaultColWidth="8.6640625" defaultRowHeight="14.4" x14ac:dyDescent="0.3"/>
  <cols>
    <col min="1" max="1" width="3" customWidth="1"/>
    <col min="2" max="2" width="20" customWidth="1"/>
    <col min="3" max="3" width="14.6640625" bestFit="1" customWidth="1"/>
    <col min="4" max="4" width="13.77734375" bestFit="1" customWidth="1"/>
    <col min="5" max="5" width="13.6640625" bestFit="1" customWidth="1"/>
    <col min="6" max="6" width="16.109375" bestFit="1" customWidth="1"/>
    <col min="7" max="7" width="11.44140625" bestFit="1" customWidth="1"/>
    <col min="8" max="8" width="5.88671875" bestFit="1" customWidth="1"/>
  </cols>
  <sheetData>
    <row r="2" spans="2:8" ht="19.5" customHeight="1" x14ac:dyDescent="0.4">
      <c r="B2" s="28" t="s">
        <v>84</v>
      </c>
      <c r="C2" s="28"/>
      <c r="D2" s="28"/>
      <c r="E2" s="28"/>
      <c r="F2" s="28"/>
      <c r="G2" s="28"/>
      <c r="H2" s="28"/>
    </row>
    <row r="3" spans="2:8" ht="15" customHeight="1" x14ac:dyDescent="0.3">
      <c r="B3" s="29" t="s">
        <v>85</v>
      </c>
      <c r="C3" s="29"/>
      <c r="D3" s="29"/>
      <c r="E3" s="29"/>
      <c r="F3" s="29"/>
      <c r="G3" s="29"/>
      <c r="H3" s="29"/>
    </row>
    <row r="5" spans="2:8" ht="15" customHeight="1" x14ac:dyDescent="0.3">
      <c r="B5" s="19" t="s">
        <v>23</v>
      </c>
      <c r="C5" s="19" t="s">
        <v>86</v>
      </c>
      <c r="D5" s="19" t="s">
        <v>87</v>
      </c>
      <c r="E5" s="19" t="s">
        <v>88</v>
      </c>
      <c r="F5" s="19" t="s">
        <v>89</v>
      </c>
      <c r="G5" s="19" t="s">
        <v>31</v>
      </c>
      <c r="H5" s="19" t="s">
        <v>90</v>
      </c>
    </row>
    <row r="6" spans="2:8" ht="15" customHeight="1" x14ac:dyDescent="0.3">
      <c r="B6" s="20" t="str">
        <f>'U.S. State Data'!B6</f>
        <v>Mississippi</v>
      </c>
      <c r="C6" s="11">
        <f>'U.S. State Data'!G6</f>
        <v>14.7</v>
      </c>
      <c r="D6" s="11">
        <f>'U.S. State Data'!E6</f>
        <v>19.399999999999999</v>
      </c>
      <c r="E6" s="11">
        <f>'U.S. State Data'!H6</f>
        <v>39.700000000000003</v>
      </c>
      <c r="F6" s="11">
        <f>'U.S. State Data'!F6</f>
        <v>11.4</v>
      </c>
      <c r="G6" s="12">
        <f>'U.S. State Data'!J6</f>
        <v>21.630000000000003</v>
      </c>
      <c r="H6" s="21">
        <f t="shared" ref="H6:H30" si="0">RANK(G6,$G$6:$G$30)</f>
        <v>1</v>
      </c>
    </row>
    <row r="7" spans="2:8" ht="15" customHeight="1" x14ac:dyDescent="0.3">
      <c r="B7" s="20" t="str">
        <f>'U.S. State Data'!B7</f>
        <v>West Virginia</v>
      </c>
      <c r="C7" s="11">
        <f>'U.S. State Data'!G7</f>
        <v>15.7</v>
      </c>
      <c r="D7" s="11">
        <f>'U.S. State Data'!E7</f>
        <v>16.8</v>
      </c>
      <c r="E7" s="11">
        <f>'U.S. State Data'!H7</f>
        <v>40.6</v>
      </c>
      <c r="F7" s="11">
        <f>'U.S. State Data'!F7</f>
        <v>6.1</v>
      </c>
      <c r="G7" s="12">
        <f>'U.S. State Data'!J7</f>
        <v>20.759999999999998</v>
      </c>
      <c r="H7" s="21">
        <f t="shared" si="0"/>
        <v>2</v>
      </c>
    </row>
    <row r="8" spans="2:8" ht="15" customHeight="1" x14ac:dyDescent="0.3">
      <c r="B8" s="20" t="str">
        <f>'U.S. State Data'!B8</f>
        <v>Alabama</v>
      </c>
      <c r="C8" s="11">
        <f>'U.S. State Data'!G8</f>
        <v>14.2</v>
      </c>
      <c r="D8" s="11">
        <f>'U.S. State Data'!E8</f>
        <v>15.5</v>
      </c>
      <c r="E8" s="11">
        <f>'U.S. State Data'!H8</f>
        <v>37.1</v>
      </c>
      <c r="F8" s="11">
        <f>'U.S. State Data'!F8</f>
        <v>9.1</v>
      </c>
      <c r="G8" s="12">
        <f>'U.S. State Data'!J8</f>
        <v>19.484999999999996</v>
      </c>
      <c r="H8" s="21">
        <f t="shared" si="0"/>
        <v>4</v>
      </c>
    </row>
    <row r="9" spans="2:8" ht="15" customHeight="1" x14ac:dyDescent="0.3">
      <c r="B9" s="20" t="str">
        <f>'U.S. State Data'!B9</f>
        <v>Louisiana</v>
      </c>
      <c r="C9" s="11">
        <f>'U.S. State Data'!G9</f>
        <v>13.8</v>
      </c>
      <c r="D9" s="11">
        <f>'U.S. State Data'!E9</f>
        <v>18.600000000000001</v>
      </c>
      <c r="E9" s="11">
        <f>'U.S. State Data'!H9</f>
        <v>36.799999999999997</v>
      </c>
      <c r="F9" s="11">
        <f>'U.S. State Data'!F9</f>
        <v>8.4</v>
      </c>
      <c r="G9" s="12">
        <f>'U.S. State Data'!J9</f>
        <v>19.940000000000001</v>
      </c>
      <c r="H9" s="21">
        <f t="shared" si="0"/>
        <v>3</v>
      </c>
    </row>
    <row r="10" spans="2:8" ht="15" customHeight="1" x14ac:dyDescent="0.3">
      <c r="B10" s="20" t="str">
        <f>'U.S. State Data'!B10</f>
        <v>Arkansas</v>
      </c>
      <c r="C10" s="11">
        <f>'U.S. State Data'!G10</f>
        <v>13.6</v>
      </c>
      <c r="D10" s="11">
        <f>'U.S. State Data'!E10</f>
        <v>16.2</v>
      </c>
      <c r="E10" s="11">
        <f>'U.S. State Data'!H10</f>
        <v>37.4</v>
      </c>
      <c r="F10" s="11">
        <f>'U.S. State Data'!F10</f>
        <v>8</v>
      </c>
      <c r="G10" s="12">
        <f>'U.S. State Data'!J10</f>
        <v>19.359999999999996</v>
      </c>
      <c r="H10" s="21">
        <f t="shared" si="0"/>
        <v>6</v>
      </c>
    </row>
    <row r="11" spans="2:8" ht="15" customHeight="1" x14ac:dyDescent="0.3">
      <c r="B11" s="20" t="str">
        <f>'U.S. State Data'!B11</f>
        <v>Tennessee</v>
      </c>
      <c r="C11" s="11">
        <f>'U.S. State Data'!G11</f>
        <v>13.1</v>
      </c>
      <c r="D11" s="11">
        <f>'U.S. State Data'!E11</f>
        <v>13.4</v>
      </c>
      <c r="E11" s="11">
        <f>'U.S. State Data'!H11</f>
        <v>35.6</v>
      </c>
      <c r="F11" s="11">
        <f>'U.S. State Data'!F11</f>
        <v>8.9</v>
      </c>
      <c r="G11" s="12">
        <f>'U.S. State Data'!J11</f>
        <v>18.170000000000002</v>
      </c>
      <c r="H11" s="21">
        <f t="shared" si="0"/>
        <v>10</v>
      </c>
    </row>
    <row r="12" spans="2:8" ht="15" customHeight="1" x14ac:dyDescent="0.3">
      <c r="B12" s="20" t="str">
        <f>'U.S. State Data'!B12</f>
        <v>South Carolina</v>
      </c>
      <c r="C12" s="11">
        <f>'U.S. State Data'!G12</f>
        <v>12.8</v>
      </c>
      <c r="D12" s="11">
        <f>'U.S. State Data'!E12</f>
        <v>14.1</v>
      </c>
      <c r="E12" s="11">
        <f>'U.S. State Data'!H12</f>
        <v>35.4</v>
      </c>
      <c r="F12" s="11">
        <f>'U.S. State Data'!F12</f>
        <v>9.8000000000000007</v>
      </c>
      <c r="G12" s="12">
        <f>'U.S. State Data'!J12</f>
        <v>18.324999999999996</v>
      </c>
      <c r="H12" s="21">
        <f t="shared" si="0"/>
        <v>9</v>
      </c>
    </row>
    <row r="13" spans="2:8" ht="15" customHeight="1" x14ac:dyDescent="0.3">
      <c r="B13" s="20" t="str">
        <f>'U.S. State Data'!B13</f>
        <v>Kentucky</v>
      </c>
      <c r="C13" s="11">
        <f>'U.S. State Data'!G13</f>
        <v>14.3</v>
      </c>
      <c r="D13" s="11">
        <f>'U.S. State Data'!E13</f>
        <v>16.3</v>
      </c>
      <c r="E13" s="11">
        <f>'U.S. State Data'!H13</f>
        <v>36.6</v>
      </c>
      <c r="F13" s="11">
        <f>'U.S. State Data'!F13</f>
        <v>5.2</v>
      </c>
      <c r="G13" s="12">
        <f>'U.S. State Data'!J13</f>
        <v>19.010000000000002</v>
      </c>
      <c r="H13" s="21">
        <f t="shared" si="0"/>
        <v>8</v>
      </c>
    </row>
    <row r="14" spans="2:8" ht="15" customHeight="1" x14ac:dyDescent="0.3">
      <c r="B14" s="20" t="str">
        <f>'U.S. State Data'!B14</f>
        <v>Oklahoma</v>
      </c>
      <c r="C14" s="11">
        <f>'U.S. State Data'!G14</f>
        <v>12.5</v>
      </c>
      <c r="D14" s="11">
        <f>'U.S. State Data'!E14</f>
        <v>15.3</v>
      </c>
      <c r="E14" s="11">
        <f>'U.S. State Data'!H14</f>
        <v>36.4</v>
      </c>
      <c r="F14" s="11">
        <f>'U.S. State Data'!F14</f>
        <v>14.3</v>
      </c>
      <c r="G14" s="12">
        <f>'U.S. State Data'!J14</f>
        <v>19.444999999999997</v>
      </c>
      <c r="H14" s="21">
        <f t="shared" si="0"/>
        <v>5</v>
      </c>
    </row>
    <row r="15" spans="2:8" ht="15" customHeight="1" x14ac:dyDescent="0.3">
      <c r="B15" s="20" t="str">
        <f>'U.S. State Data'!B15</f>
        <v>Georgia</v>
      </c>
      <c r="C15" s="11">
        <f>'U.S. State Data'!G15</f>
        <v>12.1</v>
      </c>
      <c r="D15" s="11">
        <f>'U.S. State Data'!E15</f>
        <v>13.5</v>
      </c>
      <c r="E15" s="11">
        <f>'U.S. State Data'!H15</f>
        <v>33.9</v>
      </c>
      <c r="F15" s="11">
        <f>'U.S. State Data'!F15</f>
        <v>11.6</v>
      </c>
      <c r="G15" s="12">
        <f>'U.S. State Data'!J15</f>
        <v>17.824999999999999</v>
      </c>
      <c r="H15" s="21">
        <f t="shared" si="0"/>
        <v>11</v>
      </c>
    </row>
    <row r="16" spans="2:8" ht="15" customHeight="1" x14ac:dyDescent="0.3">
      <c r="B16" s="20" t="str">
        <f>'U.S. State Data'!B16</f>
        <v>Texas</v>
      </c>
      <c r="C16" s="11">
        <f>'U.S. State Data'!G16</f>
        <v>11.8</v>
      </c>
      <c r="D16" s="11">
        <f>'U.S. State Data'!E16</f>
        <v>14</v>
      </c>
      <c r="E16" s="11">
        <f>'U.S. State Data'!H16</f>
        <v>35.799999999999997</v>
      </c>
      <c r="F16" s="11">
        <f>'U.S. State Data'!F16</f>
        <v>17.3</v>
      </c>
      <c r="G16" s="12">
        <f>'U.S. State Data'!J16</f>
        <v>19.174999999999997</v>
      </c>
      <c r="H16" s="21">
        <f t="shared" si="0"/>
        <v>7</v>
      </c>
    </row>
    <row r="17" spans="2:8" ht="15" customHeight="1" x14ac:dyDescent="0.3">
      <c r="B17" s="20" t="str">
        <f>'U.S. State Data'!B17</f>
        <v>Ohio</v>
      </c>
      <c r="C17" s="11">
        <f>'U.S. State Data'!G17</f>
        <v>11.4</v>
      </c>
      <c r="D17" s="11">
        <f>'U.S. State Data'!E17</f>
        <v>13.4</v>
      </c>
      <c r="E17" s="11">
        <f>'U.S. State Data'!H17</f>
        <v>34.799999999999997</v>
      </c>
      <c r="F17" s="11">
        <f>'U.S. State Data'!F17</f>
        <v>6.4</v>
      </c>
      <c r="G17" s="12">
        <f>'U.S. State Data'!J17</f>
        <v>17</v>
      </c>
      <c r="H17" s="21">
        <f t="shared" si="0"/>
        <v>14</v>
      </c>
    </row>
    <row r="18" spans="2:8" ht="15" customHeight="1" x14ac:dyDescent="0.3">
      <c r="B18" s="20" t="str">
        <f>'U.S. State Data'!B18</f>
        <v>Indiana</v>
      </c>
      <c r="C18" s="11">
        <f>'U.S. State Data'!G18</f>
        <v>11.2</v>
      </c>
      <c r="D18" s="11">
        <f>'U.S. State Data'!E18</f>
        <v>12.4</v>
      </c>
      <c r="E18" s="11">
        <f>'U.S. State Data'!H18</f>
        <v>35.299999999999997</v>
      </c>
      <c r="F18" s="11">
        <f>'U.S. State Data'!F18</f>
        <v>7.8</v>
      </c>
      <c r="G18" s="12">
        <f>'U.S. State Data'!J18</f>
        <v>17.015000000000001</v>
      </c>
      <c r="H18" s="21">
        <f t="shared" si="0"/>
        <v>13</v>
      </c>
    </row>
    <row r="19" spans="2:8" ht="15" customHeight="1" x14ac:dyDescent="0.3">
      <c r="B19" s="20" t="str">
        <f>'U.S. State Data'!B19</f>
        <v>Michigan</v>
      </c>
      <c r="C19" s="11">
        <f>'U.S. State Data'!G19</f>
        <v>10.9</v>
      </c>
      <c r="D19" s="11">
        <f>'U.S. State Data'!E19</f>
        <v>13.8</v>
      </c>
      <c r="E19" s="11">
        <f>'U.S. State Data'!H19</f>
        <v>34.200000000000003</v>
      </c>
      <c r="F19" s="11">
        <f>'U.S. State Data'!F19</f>
        <v>5.8</v>
      </c>
      <c r="G19" s="12">
        <f>'U.S. State Data'!J19</f>
        <v>16.685000000000002</v>
      </c>
      <c r="H19" s="21">
        <f t="shared" si="0"/>
        <v>15</v>
      </c>
    </row>
    <row r="20" spans="2:8" ht="15" customHeight="1" x14ac:dyDescent="0.3">
      <c r="B20" s="20" t="str">
        <f>'U.S. State Data'!B20</f>
        <v>North Carolina</v>
      </c>
      <c r="C20" s="11">
        <f>'U.S. State Data'!G20</f>
        <v>11.5</v>
      </c>
      <c r="D20" s="11">
        <f>'U.S. State Data'!E20</f>
        <v>13.6</v>
      </c>
      <c r="E20" s="11">
        <f>'U.S. State Data'!H20</f>
        <v>33.6</v>
      </c>
      <c r="F20" s="11">
        <f>'U.S. State Data'!F20</f>
        <v>10.1</v>
      </c>
      <c r="G20" s="12">
        <f>'U.S. State Data'!J20</f>
        <v>17.34</v>
      </c>
      <c r="H20" s="21">
        <f t="shared" si="0"/>
        <v>12</v>
      </c>
    </row>
    <row r="21" spans="2:8" ht="15" customHeight="1" x14ac:dyDescent="0.3">
      <c r="B21" s="20" t="str">
        <f>'U.S. State Data'!B21</f>
        <v>Florida</v>
      </c>
      <c r="C21" s="11">
        <f>'U.S. State Data'!G21</f>
        <v>10.8</v>
      </c>
      <c r="D21" s="11">
        <f>'U.S. State Data'!E21</f>
        <v>12.1</v>
      </c>
      <c r="E21" s="11">
        <f>'U.S. State Data'!H21</f>
        <v>30.7</v>
      </c>
      <c r="F21" s="11">
        <f>'U.S. State Data'!F21</f>
        <v>12.2</v>
      </c>
      <c r="G21" s="12">
        <f>'U.S. State Data'!J21</f>
        <v>16.309999999999999</v>
      </c>
      <c r="H21" s="21">
        <f t="shared" si="0"/>
        <v>16</v>
      </c>
    </row>
    <row r="22" spans="2:8" ht="15" customHeight="1" x14ac:dyDescent="0.3">
      <c r="B22" s="20" t="str">
        <f>'U.S. State Data'!B22</f>
        <v>Pennsylvania</v>
      </c>
      <c r="C22" s="11">
        <f>'U.S. State Data'!G22</f>
        <v>10.199999999999999</v>
      </c>
      <c r="D22" s="11">
        <f>'U.S. State Data'!E22</f>
        <v>11.9</v>
      </c>
      <c r="E22" s="11">
        <f>'U.S. State Data'!H22</f>
        <v>33.1</v>
      </c>
      <c r="F22" s="11">
        <f>'U.S. State Data'!F22</f>
        <v>5.7</v>
      </c>
      <c r="G22" s="12">
        <f>'U.S. State Data'!J22</f>
        <v>15.675000000000001</v>
      </c>
      <c r="H22" s="21">
        <f t="shared" si="0"/>
        <v>17</v>
      </c>
    </row>
    <row r="23" spans="2:8" ht="15" customHeight="1" x14ac:dyDescent="0.3">
      <c r="B23" s="20" t="str">
        <f>'U.S. State Data'!B23</f>
        <v>Illinois</v>
      </c>
      <c r="C23" s="11">
        <f>'U.S. State Data'!G23</f>
        <v>9.8000000000000007</v>
      </c>
      <c r="D23" s="11">
        <f>'U.S. State Data'!E23</f>
        <v>11.5</v>
      </c>
      <c r="E23" s="11">
        <f>'U.S. State Data'!H23</f>
        <v>32.4</v>
      </c>
      <c r="F23" s="11">
        <f>'U.S. State Data'!F23</f>
        <v>6.8</v>
      </c>
      <c r="G23" s="12">
        <f>'U.S. State Data'!J23</f>
        <v>15.424999999999999</v>
      </c>
      <c r="H23" s="21">
        <f t="shared" si="0"/>
        <v>18</v>
      </c>
    </row>
    <row r="24" spans="2:8" ht="15" customHeight="1" x14ac:dyDescent="0.3">
      <c r="B24" s="20" t="str">
        <f>'U.S. State Data'!B24</f>
        <v>New York</v>
      </c>
      <c r="C24" s="11">
        <f>'U.S. State Data'!G24</f>
        <v>9.5</v>
      </c>
      <c r="D24" s="11">
        <f>'U.S. State Data'!E24</f>
        <v>13.1</v>
      </c>
      <c r="E24" s="11">
        <f>'U.S. State Data'!H24</f>
        <v>28</v>
      </c>
      <c r="F24" s="11">
        <f>'U.S. State Data'!F24</f>
        <v>5.5</v>
      </c>
      <c r="G24" s="12">
        <f>'U.S. State Data'!J24</f>
        <v>14.424999999999999</v>
      </c>
      <c r="H24" s="21">
        <f t="shared" si="0"/>
        <v>20</v>
      </c>
    </row>
    <row r="25" spans="2:8" ht="15" customHeight="1" x14ac:dyDescent="0.3">
      <c r="B25" s="20" t="str">
        <f>'U.S. State Data'!B25</f>
        <v>California</v>
      </c>
      <c r="C25" s="11">
        <f>'U.S. State Data'!G25</f>
        <v>8.8000000000000007</v>
      </c>
      <c r="D25" s="11">
        <f>'U.S. State Data'!E25</f>
        <v>11.7</v>
      </c>
      <c r="E25" s="11">
        <f>'U.S. State Data'!H25</f>
        <v>27</v>
      </c>
      <c r="F25" s="11">
        <f>'U.S. State Data'!F25</f>
        <v>6.5</v>
      </c>
      <c r="G25" s="12">
        <f>'U.S. State Data'!J25</f>
        <v>13.729999999999999</v>
      </c>
      <c r="H25" s="21">
        <f t="shared" si="0"/>
        <v>22</v>
      </c>
    </row>
    <row r="26" spans="2:8" ht="15" customHeight="1" x14ac:dyDescent="0.3">
      <c r="B26" s="20" t="str">
        <f>'U.S. State Data'!B26</f>
        <v>Virginia</v>
      </c>
      <c r="C26" s="11">
        <f>'U.S. State Data'!G26</f>
        <v>9.1999999999999993</v>
      </c>
      <c r="D26" s="11">
        <f>'U.S. State Data'!E26</f>
        <v>9.6</v>
      </c>
      <c r="E26" s="11">
        <f>'U.S. State Data'!H26</f>
        <v>31.2</v>
      </c>
      <c r="F26" s="11">
        <f>'U.S. State Data'!F26</f>
        <v>7.2</v>
      </c>
      <c r="G26" s="12">
        <f>'U.S. State Data'!J26</f>
        <v>14.499999999999998</v>
      </c>
      <c r="H26" s="21">
        <f t="shared" si="0"/>
        <v>19</v>
      </c>
    </row>
    <row r="27" spans="2:8" ht="15" customHeight="1" x14ac:dyDescent="0.3">
      <c r="B27" s="20" t="str">
        <f>'U.S. State Data'!B27</f>
        <v>Washington</v>
      </c>
      <c r="C27" s="11">
        <f>'U.S. State Data'!G27</f>
        <v>8.1</v>
      </c>
      <c r="D27" s="11">
        <f>'U.S. State Data'!E27</f>
        <v>10.8</v>
      </c>
      <c r="E27" s="11">
        <f>'U.S. State Data'!H27</f>
        <v>29.5</v>
      </c>
      <c r="F27" s="11">
        <f>'U.S. State Data'!F27</f>
        <v>5.9</v>
      </c>
      <c r="G27" s="12">
        <f>'U.S. State Data'!J27</f>
        <v>13.795</v>
      </c>
      <c r="H27" s="21">
        <f t="shared" si="0"/>
        <v>21</v>
      </c>
    </row>
    <row r="28" spans="2:8" ht="15" customHeight="1" x14ac:dyDescent="0.3">
      <c r="B28" s="20" t="str">
        <f>'U.S. State Data'!B28</f>
        <v>Minnesota</v>
      </c>
      <c r="C28" s="11">
        <f>'U.S. State Data'!G28</f>
        <v>7.8</v>
      </c>
      <c r="D28" s="11">
        <f>'U.S. State Data'!E28</f>
        <v>9.3000000000000007</v>
      </c>
      <c r="E28" s="11">
        <f>'U.S. State Data'!H28</f>
        <v>30.1</v>
      </c>
      <c r="F28" s="11">
        <f>'U.S. State Data'!F28</f>
        <v>4.5999999999999996</v>
      </c>
      <c r="G28" s="12">
        <f>'U.S. State Data'!J28</f>
        <v>13.27</v>
      </c>
      <c r="H28" s="21">
        <f t="shared" si="0"/>
        <v>23</v>
      </c>
    </row>
    <row r="29" spans="2:8" ht="15" customHeight="1" x14ac:dyDescent="0.3">
      <c r="B29" s="20" t="str">
        <f>'U.S. State Data'!B29</f>
        <v>Colorado</v>
      </c>
      <c r="C29" s="11">
        <f>'U.S. State Data'!G29</f>
        <v>6.9</v>
      </c>
      <c r="D29" s="11">
        <f>'U.S. State Data'!E29</f>
        <v>9.1</v>
      </c>
      <c r="E29" s="11">
        <f>'U.S. State Data'!H29</f>
        <v>24.2</v>
      </c>
      <c r="F29" s="11">
        <f>'U.S. State Data'!F29</f>
        <v>7.1</v>
      </c>
      <c r="G29" s="12">
        <f>'U.S. State Data'!J29</f>
        <v>11.804999999999998</v>
      </c>
      <c r="H29" s="21">
        <f t="shared" si="0"/>
        <v>25</v>
      </c>
    </row>
    <row r="30" spans="2:8" ht="15" customHeight="1" x14ac:dyDescent="0.3">
      <c r="B30" s="20" t="str">
        <f>'U.S. State Data'!B30</f>
        <v>Massachusetts</v>
      </c>
      <c r="C30" s="11">
        <f>'U.S. State Data'!G30</f>
        <v>7.2</v>
      </c>
      <c r="D30" s="11">
        <f>'U.S. State Data'!E30</f>
        <v>10.199999999999999</v>
      </c>
      <c r="E30" s="11">
        <f>'U.S. State Data'!H30</f>
        <v>25.9</v>
      </c>
      <c r="F30" s="11">
        <f>'U.S. State Data'!F30</f>
        <v>2.9</v>
      </c>
      <c r="G30" s="12">
        <f>'U.S. State Data'!J30</f>
        <v>11.98</v>
      </c>
      <c r="H30" s="21">
        <f t="shared" si="0"/>
        <v>24</v>
      </c>
    </row>
    <row r="32" spans="2:8" ht="15" customHeight="1" x14ac:dyDescent="0.3">
      <c r="B32" s="35" t="s">
        <v>91</v>
      </c>
      <c r="C32" s="35"/>
      <c r="D32" s="35"/>
      <c r="E32" s="35"/>
      <c r="F32" s="35"/>
      <c r="G32" s="35"/>
      <c r="H32" s="35"/>
    </row>
    <row r="34" spans="2:8" ht="15" customHeight="1" x14ac:dyDescent="0.3">
      <c r="B34" s="22" t="s">
        <v>11</v>
      </c>
      <c r="C34" s="34" t="s">
        <v>92</v>
      </c>
      <c r="D34" s="34"/>
      <c r="E34" s="34"/>
      <c r="F34" s="34"/>
      <c r="G34" s="34"/>
      <c r="H34" s="34"/>
    </row>
    <row r="35" spans="2:8" ht="15" customHeight="1" x14ac:dyDescent="0.3">
      <c r="B35" s="22" t="s">
        <v>11</v>
      </c>
      <c r="C35" s="34" t="s">
        <v>93</v>
      </c>
      <c r="D35" s="34"/>
      <c r="E35" s="34"/>
      <c r="F35" s="34"/>
      <c r="G35" s="34"/>
      <c r="H35" s="34"/>
    </row>
    <row r="36" spans="2:8" ht="15" customHeight="1" x14ac:dyDescent="0.3">
      <c r="B36" s="22" t="s">
        <v>11</v>
      </c>
      <c r="C36" s="34" t="s">
        <v>94</v>
      </c>
      <c r="D36" s="34"/>
      <c r="E36" s="34"/>
      <c r="F36" s="34"/>
      <c r="G36" s="34"/>
      <c r="H36" s="34"/>
    </row>
    <row r="37" spans="2:8" ht="15" customHeight="1" x14ac:dyDescent="0.3">
      <c r="B37" s="22" t="s">
        <v>11</v>
      </c>
      <c r="C37" s="34" t="s">
        <v>95</v>
      </c>
      <c r="D37" s="34"/>
      <c r="E37" s="34"/>
      <c r="F37" s="34"/>
      <c r="G37" s="34"/>
      <c r="H37" s="34"/>
    </row>
  </sheetData>
  <mergeCells count="7">
    <mergeCell ref="C36:H36"/>
    <mergeCell ref="C37:H37"/>
    <mergeCell ref="B2:H2"/>
    <mergeCell ref="B3:H3"/>
    <mergeCell ref="B32:H32"/>
    <mergeCell ref="C34:H34"/>
    <mergeCell ref="C35:H35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7A9E7E"/>
  </sheetPr>
  <dimension ref="B2:D26"/>
  <sheetViews>
    <sheetView topLeftCell="A10" zoomScaleNormal="100" workbookViewId="0"/>
  </sheetViews>
  <sheetFormatPr defaultColWidth="8.6640625" defaultRowHeight="14.4" x14ac:dyDescent="0.3"/>
  <cols>
    <col min="1" max="1" width="3" customWidth="1"/>
    <col min="2" max="2" width="5" customWidth="1"/>
    <col min="3" max="3" width="65" customWidth="1"/>
    <col min="4" max="4" width="35" customWidth="1"/>
  </cols>
  <sheetData>
    <row r="2" spans="2:4" ht="19.5" customHeight="1" x14ac:dyDescent="0.4">
      <c r="B2" s="28" t="s">
        <v>96</v>
      </c>
      <c r="C2" s="28"/>
      <c r="D2" s="28"/>
    </row>
    <row r="5" spans="2:4" ht="15" customHeight="1" x14ac:dyDescent="0.3">
      <c r="B5" s="36" t="s">
        <v>97</v>
      </c>
      <c r="C5" s="36"/>
    </row>
    <row r="6" spans="2:4" ht="54.75" customHeight="1" x14ac:dyDescent="0.3">
      <c r="C6" s="1" t="s">
        <v>98</v>
      </c>
    </row>
    <row r="8" spans="2:4" ht="15" customHeight="1" x14ac:dyDescent="0.3">
      <c r="B8" s="36" t="s">
        <v>99</v>
      </c>
      <c r="C8" s="36"/>
    </row>
    <row r="9" spans="2:4" ht="54.75" customHeight="1" x14ac:dyDescent="0.3">
      <c r="C9" s="1" t="s">
        <v>100</v>
      </c>
    </row>
    <row r="11" spans="2:4" ht="15" customHeight="1" x14ac:dyDescent="0.3">
      <c r="B11" s="36" t="s">
        <v>101</v>
      </c>
      <c r="C11" s="36"/>
    </row>
    <row r="12" spans="2:4" ht="54.75" customHeight="1" x14ac:dyDescent="0.3">
      <c r="C12" s="1" t="s">
        <v>102</v>
      </c>
    </row>
    <row r="14" spans="2:4" ht="15" customHeight="1" x14ac:dyDescent="0.3">
      <c r="B14" s="36" t="s">
        <v>103</v>
      </c>
      <c r="C14" s="36"/>
    </row>
    <row r="15" spans="2:4" ht="54.75" customHeight="1" x14ac:dyDescent="0.3">
      <c r="C15" s="1" t="s">
        <v>104</v>
      </c>
    </row>
    <row r="17" spans="2:4" ht="15" customHeight="1" x14ac:dyDescent="0.3">
      <c r="B17" s="36" t="s">
        <v>105</v>
      </c>
      <c r="C17" s="36"/>
    </row>
    <row r="18" spans="2:4" ht="54.75" customHeight="1" x14ac:dyDescent="0.3">
      <c r="C18" s="1" t="s">
        <v>106</v>
      </c>
    </row>
    <row r="21" spans="2:4" ht="15" customHeight="1" x14ac:dyDescent="0.3">
      <c r="B21" s="23" t="s">
        <v>107</v>
      </c>
      <c r="C21" s="37" t="s">
        <v>108</v>
      </c>
      <c r="D21" s="37"/>
    </row>
    <row r="22" spans="2:4" ht="15" customHeight="1" x14ac:dyDescent="0.3">
      <c r="C22" s="37"/>
      <c r="D22" s="37"/>
    </row>
    <row r="23" spans="2:4" ht="15" customHeight="1" x14ac:dyDescent="0.3">
      <c r="C23" s="37"/>
      <c r="D23" s="37"/>
    </row>
    <row r="24" spans="2:4" ht="15" customHeight="1" x14ac:dyDescent="0.3">
      <c r="C24" s="37"/>
      <c r="D24" s="37"/>
    </row>
    <row r="25" spans="2:4" ht="15" customHeight="1" x14ac:dyDescent="0.3">
      <c r="C25" s="37"/>
      <c r="D25" s="37"/>
    </row>
    <row r="26" spans="2:4" ht="15" customHeight="1" x14ac:dyDescent="0.3">
      <c r="C26" s="37"/>
      <c r="D26" s="37"/>
    </row>
  </sheetData>
  <mergeCells count="7">
    <mergeCell ref="B17:C17"/>
    <mergeCell ref="C21:D26"/>
    <mergeCell ref="B2:D2"/>
    <mergeCell ref="B5:C5"/>
    <mergeCell ref="B8:C8"/>
    <mergeCell ref="B11:C11"/>
    <mergeCell ref="B14:C14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C62828"/>
  </sheetPr>
  <dimension ref="A1:D144"/>
  <sheetViews>
    <sheetView zoomScaleNormal="100" workbookViewId="0">
      <selection activeCell="G22" sqref="G22"/>
    </sheetView>
  </sheetViews>
  <sheetFormatPr defaultColWidth="8.6640625" defaultRowHeight="14.4" x14ac:dyDescent="0.3"/>
  <cols>
    <col min="1" max="1" width="3" customWidth="1"/>
    <col min="2" max="2" width="5" customWidth="1"/>
    <col min="3" max="3" width="75" customWidth="1"/>
    <col min="4" max="4" width="40" customWidth="1"/>
  </cols>
  <sheetData>
    <row r="1" spans="1:4" x14ac:dyDescent="0.3">
      <c r="A1" s="3"/>
      <c r="B1" s="3"/>
      <c r="C1" s="3"/>
      <c r="D1" s="3"/>
    </row>
    <row r="2" spans="1:4" ht="21" x14ac:dyDescent="0.4">
      <c r="A2" s="3"/>
      <c r="B2" s="39" t="s">
        <v>109</v>
      </c>
      <c r="C2" s="39"/>
      <c r="D2" s="39"/>
    </row>
    <row r="3" spans="1:4" x14ac:dyDescent="0.3">
      <c r="A3" s="3"/>
      <c r="B3" s="40" t="s">
        <v>110</v>
      </c>
      <c r="C3" s="40"/>
      <c r="D3" s="40"/>
    </row>
    <row r="4" spans="1:4" x14ac:dyDescent="0.3">
      <c r="A4" s="3"/>
      <c r="B4" s="3"/>
      <c r="C4" s="3"/>
      <c r="D4" s="3"/>
    </row>
    <row r="5" spans="1:4" ht="15.6" x14ac:dyDescent="0.3">
      <c r="A5" s="3"/>
      <c r="B5" s="38" t="s">
        <v>97</v>
      </c>
      <c r="C5" s="38"/>
      <c r="D5" s="38"/>
    </row>
    <row r="6" spans="1:4" ht="26.4" x14ac:dyDescent="0.3">
      <c r="A6" s="3"/>
      <c r="B6" s="3"/>
      <c r="C6" s="6" t="s">
        <v>111</v>
      </c>
      <c r="D6" s="3"/>
    </row>
    <row r="7" spans="1:4" x14ac:dyDescent="0.3">
      <c r="A7" s="3"/>
      <c r="B7" s="3"/>
      <c r="C7" s="6"/>
      <c r="D7" s="3"/>
    </row>
    <row r="8" spans="1:4" x14ac:dyDescent="0.3">
      <c r="A8" s="3"/>
      <c r="B8" s="3"/>
      <c r="C8" s="6" t="s">
        <v>112</v>
      </c>
      <c r="D8" s="3"/>
    </row>
    <row r="9" spans="1:4" x14ac:dyDescent="0.3">
      <c r="A9" s="3"/>
      <c r="B9" s="3"/>
      <c r="C9" s="6" t="s">
        <v>113</v>
      </c>
      <c r="D9" s="3"/>
    </row>
    <row r="10" spans="1:4" x14ac:dyDescent="0.3">
      <c r="A10" s="3"/>
      <c r="B10" s="3"/>
      <c r="C10" s="6"/>
      <c r="D10" s="3"/>
    </row>
    <row r="11" spans="1:4" x14ac:dyDescent="0.3">
      <c r="A11" s="3"/>
      <c r="B11" s="3"/>
      <c r="C11" s="6" t="s">
        <v>114</v>
      </c>
      <c r="D11" s="3"/>
    </row>
    <row r="12" spans="1:4" x14ac:dyDescent="0.3">
      <c r="A12" s="3"/>
      <c r="B12" s="3"/>
      <c r="C12" s="6" t="s">
        <v>115</v>
      </c>
      <c r="D12" s="3"/>
    </row>
    <row r="13" spans="1:4" x14ac:dyDescent="0.3">
      <c r="A13" s="3"/>
      <c r="B13" s="3"/>
      <c r="C13" s="6"/>
      <c r="D13" s="3"/>
    </row>
    <row r="14" spans="1:4" x14ac:dyDescent="0.3">
      <c r="A14" s="3"/>
      <c r="B14" s="3"/>
      <c r="C14" s="6" t="s">
        <v>116</v>
      </c>
      <c r="D14" s="3"/>
    </row>
    <row r="15" spans="1:4" x14ac:dyDescent="0.3">
      <c r="A15" s="3"/>
      <c r="B15" s="3"/>
      <c r="C15" s="6" t="s">
        <v>117</v>
      </c>
      <c r="D15" s="3"/>
    </row>
    <row r="16" spans="1:4" x14ac:dyDescent="0.3">
      <c r="A16" s="3"/>
      <c r="B16" s="3"/>
      <c r="C16" s="6" t="s">
        <v>118</v>
      </c>
      <c r="D16" s="3"/>
    </row>
    <row r="17" spans="1:4" x14ac:dyDescent="0.3">
      <c r="A17" s="3"/>
      <c r="B17" s="3"/>
      <c r="C17" s="6" t="s">
        <v>119</v>
      </c>
      <c r="D17" s="3"/>
    </row>
    <row r="18" spans="1:4" x14ac:dyDescent="0.3">
      <c r="A18" s="3"/>
      <c r="B18" s="3"/>
      <c r="C18" s="6" t="s">
        <v>120</v>
      </c>
      <c r="D18" s="3"/>
    </row>
    <row r="19" spans="1:4" x14ac:dyDescent="0.3">
      <c r="A19" s="3"/>
      <c r="B19" s="3"/>
      <c r="C19" s="6"/>
      <c r="D19" s="3"/>
    </row>
    <row r="20" spans="1:4" x14ac:dyDescent="0.3">
      <c r="A20" s="3"/>
      <c r="B20" s="3"/>
      <c r="C20" s="6" t="s">
        <v>121</v>
      </c>
      <c r="D20" s="3"/>
    </row>
    <row r="21" spans="1:4" x14ac:dyDescent="0.3">
      <c r="A21" s="3"/>
      <c r="B21" s="3"/>
      <c r="C21" s="6" t="s">
        <v>122</v>
      </c>
      <c r="D21" s="3"/>
    </row>
    <row r="22" spans="1:4" x14ac:dyDescent="0.3">
      <c r="A22" s="3"/>
      <c r="B22" s="3"/>
      <c r="C22" s="6" t="s">
        <v>123</v>
      </c>
      <c r="D22" s="3"/>
    </row>
    <row r="23" spans="1:4" ht="26.4" x14ac:dyDescent="0.3">
      <c r="A23" s="3"/>
      <c r="B23" s="3"/>
      <c r="C23" s="6" t="s">
        <v>124</v>
      </c>
      <c r="D23" s="3"/>
    </row>
    <row r="24" spans="1:4" x14ac:dyDescent="0.3">
      <c r="A24" s="3"/>
      <c r="B24" s="3"/>
      <c r="C24" s="6"/>
      <c r="D24" s="3"/>
    </row>
    <row r="25" spans="1:4" ht="26.4" x14ac:dyDescent="0.3">
      <c r="A25" s="3"/>
      <c r="B25" s="3"/>
      <c r="C25" s="24" t="s">
        <v>125</v>
      </c>
      <c r="D25" s="3"/>
    </row>
    <row r="26" spans="1:4" x14ac:dyDescent="0.3">
      <c r="A26" s="3"/>
      <c r="B26" s="3"/>
      <c r="C26" s="25" t="s">
        <v>126</v>
      </c>
      <c r="D26" s="3"/>
    </row>
    <row r="27" spans="1:4" x14ac:dyDescent="0.3">
      <c r="A27" s="3"/>
      <c r="B27" s="3"/>
      <c r="C27" s="3"/>
      <c r="D27" s="3"/>
    </row>
    <row r="28" spans="1:4" ht="15.6" x14ac:dyDescent="0.3">
      <c r="A28" s="3"/>
      <c r="B28" s="38" t="s">
        <v>99</v>
      </c>
      <c r="C28" s="38"/>
      <c r="D28" s="38"/>
    </row>
    <row r="29" spans="1:4" x14ac:dyDescent="0.3">
      <c r="A29" s="3"/>
      <c r="B29" s="3"/>
      <c r="C29" s="6" t="s">
        <v>127</v>
      </c>
      <c r="D29" s="3"/>
    </row>
    <row r="30" spans="1:4" x14ac:dyDescent="0.3">
      <c r="A30" s="3"/>
      <c r="B30" s="3"/>
      <c r="C30" s="6"/>
      <c r="D30" s="3"/>
    </row>
    <row r="31" spans="1:4" x14ac:dyDescent="0.3">
      <c r="A31" s="3"/>
      <c r="B31" s="3"/>
      <c r="C31" s="6" t="s">
        <v>128</v>
      </c>
      <c r="D31" s="3"/>
    </row>
    <row r="32" spans="1:4" ht="26.4" x14ac:dyDescent="0.3">
      <c r="A32" s="3"/>
      <c r="B32" s="3"/>
      <c r="C32" s="26" t="s">
        <v>129</v>
      </c>
      <c r="D32" s="3"/>
    </row>
    <row r="33" spans="1:4" x14ac:dyDescent="0.3">
      <c r="A33" s="3"/>
      <c r="B33" s="3"/>
      <c r="C33" s="6"/>
      <c r="D33" s="3"/>
    </row>
    <row r="34" spans="1:4" x14ac:dyDescent="0.3">
      <c r="A34" s="3"/>
      <c r="B34" s="3"/>
      <c r="C34" s="6" t="s">
        <v>130</v>
      </c>
      <c r="D34" s="3"/>
    </row>
    <row r="35" spans="1:4" x14ac:dyDescent="0.3">
      <c r="A35" s="3"/>
      <c r="B35" s="3"/>
      <c r="C35" s="6" t="s">
        <v>131</v>
      </c>
      <c r="D35" s="3"/>
    </row>
    <row r="36" spans="1:4" ht="26.4" x14ac:dyDescent="0.3">
      <c r="A36" s="3"/>
      <c r="B36" s="3"/>
      <c r="C36" s="6" t="s">
        <v>132</v>
      </c>
      <c r="D36" s="3"/>
    </row>
    <row r="37" spans="1:4" x14ac:dyDescent="0.3">
      <c r="A37" s="3"/>
      <c r="B37" s="3"/>
      <c r="C37" s="6" t="s">
        <v>133</v>
      </c>
      <c r="D37" s="3"/>
    </row>
    <row r="38" spans="1:4" x14ac:dyDescent="0.3">
      <c r="A38" s="3"/>
      <c r="B38" s="3"/>
      <c r="C38" s="6" t="s">
        <v>134</v>
      </c>
      <c r="D38" s="3"/>
    </row>
    <row r="39" spans="1:4" x14ac:dyDescent="0.3">
      <c r="A39" s="3"/>
      <c r="B39" s="3"/>
      <c r="C39" s="6"/>
      <c r="D39" s="3"/>
    </row>
    <row r="40" spans="1:4" x14ac:dyDescent="0.3">
      <c r="A40" s="3"/>
      <c r="B40" s="3"/>
      <c r="C40" s="6" t="s">
        <v>135</v>
      </c>
      <c r="D40" s="3"/>
    </row>
    <row r="41" spans="1:4" ht="26.4" x14ac:dyDescent="0.3">
      <c r="A41" s="3"/>
      <c r="B41" s="3"/>
      <c r="C41" s="6" t="s">
        <v>136</v>
      </c>
      <c r="D41" s="3"/>
    </row>
    <row r="42" spans="1:4" ht="26.4" x14ac:dyDescent="0.3">
      <c r="A42" s="3"/>
      <c r="B42" s="3"/>
      <c r="C42" s="6" t="s">
        <v>137</v>
      </c>
      <c r="D42" s="3"/>
    </row>
    <row r="43" spans="1:4" ht="26.4" x14ac:dyDescent="0.3">
      <c r="A43" s="3"/>
      <c r="B43" s="3"/>
      <c r="C43" s="6" t="s">
        <v>138</v>
      </c>
      <c r="D43" s="3"/>
    </row>
    <row r="44" spans="1:4" x14ac:dyDescent="0.3">
      <c r="A44" s="3"/>
      <c r="B44" s="3"/>
      <c r="C44" s="6" t="s">
        <v>139</v>
      </c>
      <c r="D44" s="3"/>
    </row>
    <row r="45" spans="1:4" x14ac:dyDescent="0.3">
      <c r="A45" s="3"/>
      <c r="B45" s="3"/>
      <c r="C45" s="6" t="s">
        <v>140</v>
      </c>
      <c r="D45" s="3"/>
    </row>
    <row r="46" spans="1:4" x14ac:dyDescent="0.3">
      <c r="A46" s="3"/>
      <c r="B46" s="3"/>
      <c r="C46" s="6"/>
      <c r="D46" s="3"/>
    </row>
    <row r="47" spans="1:4" ht="26.4" x14ac:dyDescent="0.3">
      <c r="A47" s="3"/>
      <c r="B47" s="3"/>
      <c r="C47" s="6" t="s">
        <v>141</v>
      </c>
      <c r="D47" s="3"/>
    </row>
    <row r="48" spans="1:4" x14ac:dyDescent="0.3">
      <c r="A48" s="3"/>
      <c r="B48" s="3"/>
      <c r="C48" s="6" t="s">
        <v>142</v>
      </c>
      <c r="D48" s="3"/>
    </row>
    <row r="49" spans="1:4" x14ac:dyDescent="0.3">
      <c r="A49" s="3"/>
      <c r="B49" s="3"/>
      <c r="C49" s="6" t="s">
        <v>143</v>
      </c>
      <c r="D49" s="3"/>
    </row>
    <row r="50" spans="1:4" x14ac:dyDescent="0.3">
      <c r="A50" s="3"/>
      <c r="B50" s="3"/>
      <c r="C50" s="6"/>
      <c r="D50" s="3"/>
    </row>
    <row r="51" spans="1:4" ht="26.4" x14ac:dyDescent="0.3">
      <c r="A51" s="3"/>
      <c r="B51" s="3"/>
      <c r="C51" s="27" t="s">
        <v>144</v>
      </c>
      <c r="D51" s="3"/>
    </row>
    <row r="52" spans="1:4" x14ac:dyDescent="0.3">
      <c r="A52" s="3"/>
      <c r="B52" s="3"/>
      <c r="C52" s="6" t="s">
        <v>145</v>
      </c>
      <c r="D52" s="3"/>
    </row>
    <row r="53" spans="1:4" x14ac:dyDescent="0.3">
      <c r="A53" s="3"/>
      <c r="B53" s="3"/>
      <c r="C53" s="3"/>
      <c r="D53" s="3"/>
    </row>
    <row r="54" spans="1:4" ht="15.6" x14ac:dyDescent="0.3">
      <c r="A54" s="3"/>
      <c r="B54" s="38" t="s">
        <v>146</v>
      </c>
      <c r="C54" s="38"/>
      <c r="D54" s="38"/>
    </row>
    <row r="55" spans="1:4" x14ac:dyDescent="0.3">
      <c r="A55" s="3"/>
      <c r="B55" s="3"/>
      <c r="C55" s="6" t="s">
        <v>147</v>
      </c>
      <c r="D55" s="3"/>
    </row>
    <row r="56" spans="1:4" x14ac:dyDescent="0.3">
      <c r="A56" s="3"/>
      <c r="B56" s="3"/>
      <c r="C56" s="6" t="s">
        <v>148</v>
      </c>
      <c r="D56" s="3"/>
    </row>
    <row r="57" spans="1:4" x14ac:dyDescent="0.3">
      <c r="A57" s="3"/>
      <c r="B57" s="3"/>
      <c r="C57" s="6" t="s">
        <v>149</v>
      </c>
      <c r="D57" s="3"/>
    </row>
    <row r="58" spans="1:4" x14ac:dyDescent="0.3">
      <c r="A58" s="3"/>
      <c r="B58" s="3"/>
      <c r="C58" s="6" t="s">
        <v>150</v>
      </c>
      <c r="D58" s="3"/>
    </row>
    <row r="59" spans="1:4" x14ac:dyDescent="0.3">
      <c r="A59" s="3"/>
      <c r="B59" s="3"/>
      <c r="C59" s="6"/>
      <c r="D59" s="3"/>
    </row>
    <row r="60" spans="1:4" x14ac:dyDescent="0.3">
      <c r="A60" s="3"/>
      <c r="B60" s="3"/>
      <c r="C60" s="6" t="s">
        <v>151</v>
      </c>
      <c r="D60" s="3"/>
    </row>
    <row r="61" spans="1:4" x14ac:dyDescent="0.3">
      <c r="A61" s="3"/>
      <c r="B61" s="3"/>
      <c r="C61" s="6" t="s">
        <v>152</v>
      </c>
      <c r="D61" s="3"/>
    </row>
    <row r="62" spans="1:4" x14ac:dyDescent="0.3">
      <c r="A62" s="3"/>
      <c r="B62" s="3"/>
      <c r="C62" s="6" t="s">
        <v>153</v>
      </c>
      <c r="D62" s="3"/>
    </row>
    <row r="63" spans="1:4" x14ac:dyDescent="0.3">
      <c r="A63" s="3"/>
      <c r="B63" s="3"/>
      <c r="C63" s="6"/>
      <c r="D63" s="3"/>
    </row>
    <row r="64" spans="1:4" ht="26.4" x14ac:dyDescent="0.3">
      <c r="A64" s="3"/>
      <c r="B64" s="3"/>
      <c r="C64" s="6" t="s">
        <v>154</v>
      </c>
      <c r="D64" s="3"/>
    </row>
    <row r="65" spans="1:4" ht="26.4" x14ac:dyDescent="0.3">
      <c r="A65" s="3"/>
      <c r="B65" s="3"/>
      <c r="C65" s="6" t="s">
        <v>155</v>
      </c>
      <c r="D65" s="3"/>
    </row>
    <row r="66" spans="1:4" x14ac:dyDescent="0.3">
      <c r="A66" s="3"/>
      <c r="B66" s="3"/>
      <c r="C66" s="6"/>
      <c r="D66" s="3"/>
    </row>
    <row r="67" spans="1:4" x14ac:dyDescent="0.3">
      <c r="A67" s="3"/>
      <c r="B67" s="3"/>
      <c r="C67" s="6" t="s">
        <v>156</v>
      </c>
      <c r="D67" s="3"/>
    </row>
    <row r="68" spans="1:4" x14ac:dyDescent="0.3">
      <c r="A68" s="3"/>
      <c r="B68" s="3"/>
      <c r="C68" s="6"/>
      <c r="D68" s="3"/>
    </row>
    <row r="69" spans="1:4" x14ac:dyDescent="0.3">
      <c r="A69" s="3"/>
      <c r="B69" s="3"/>
      <c r="C69" s="6" t="s">
        <v>157</v>
      </c>
      <c r="D69" s="3"/>
    </row>
    <row r="70" spans="1:4" x14ac:dyDescent="0.3">
      <c r="A70" s="3"/>
      <c r="B70" s="3"/>
      <c r="C70" s="6" t="s">
        <v>158</v>
      </c>
      <c r="D70" s="3"/>
    </row>
    <row r="71" spans="1:4" ht="26.4" x14ac:dyDescent="0.3">
      <c r="A71" s="3"/>
      <c r="B71" s="3"/>
      <c r="C71" s="6" t="s">
        <v>159</v>
      </c>
      <c r="D71" s="3"/>
    </row>
    <row r="72" spans="1:4" x14ac:dyDescent="0.3">
      <c r="A72" s="3"/>
      <c r="B72" s="3"/>
      <c r="C72" s="6" t="s">
        <v>160</v>
      </c>
      <c r="D72" s="3"/>
    </row>
    <row r="73" spans="1:4" x14ac:dyDescent="0.3">
      <c r="A73" s="3"/>
      <c r="B73" s="3"/>
      <c r="C73" s="6" t="s">
        <v>161</v>
      </c>
      <c r="D73" s="3"/>
    </row>
    <row r="74" spans="1:4" x14ac:dyDescent="0.3">
      <c r="A74" s="3"/>
      <c r="B74" s="3"/>
      <c r="C74" s="6" t="s">
        <v>162</v>
      </c>
      <c r="D74" s="3"/>
    </row>
    <row r="75" spans="1:4" x14ac:dyDescent="0.3">
      <c r="A75" s="3"/>
      <c r="B75" s="3"/>
      <c r="C75" s="6" t="s">
        <v>163</v>
      </c>
      <c r="D75" s="3"/>
    </row>
    <row r="76" spans="1:4" x14ac:dyDescent="0.3">
      <c r="A76" s="3"/>
      <c r="B76" s="3"/>
      <c r="C76" s="6"/>
      <c r="D76" s="3"/>
    </row>
    <row r="77" spans="1:4" x14ac:dyDescent="0.3">
      <c r="A77" s="3"/>
      <c r="B77" s="3"/>
      <c r="C77" s="6" t="s">
        <v>164</v>
      </c>
      <c r="D77" s="3"/>
    </row>
    <row r="78" spans="1:4" x14ac:dyDescent="0.3">
      <c r="A78" s="3"/>
      <c r="B78" s="3"/>
      <c r="C78" s="3"/>
      <c r="D78" s="3"/>
    </row>
    <row r="79" spans="1:4" ht="15.6" x14ac:dyDescent="0.3">
      <c r="A79" s="3"/>
      <c r="B79" s="38" t="s">
        <v>165</v>
      </c>
      <c r="C79" s="38"/>
      <c r="D79" s="38"/>
    </row>
    <row r="80" spans="1:4" x14ac:dyDescent="0.3">
      <c r="A80" s="3"/>
      <c r="B80" s="3"/>
      <c r="C80" s="6" t="s">
        <v>166</v>
      </c>
      <c r="D80" s="3"/>
    </row>
    <row r="81" spans="1:4" x14ac:dyDescent="0.3">
      <c r="A81" s="3"/>
      <c r="B81" s="3"/>
      <c r="C81" s="6"/>
      <c r="D81" s="3"/>
    </row>
    <row r="82" spans="1:4" ht="26.4" x14ac:dyDescent="0.3">
      <c r="A82" s="3"/>
      <c r="B82" s="3"/>
      <c r="C82" s="6" t="s">
        <v>167</v>
      </c>
      <c r="D82" s="3"/>
    </row>
    <row r="83" spans="1:4" x14ac:dyDescent="0.3">
      <c r="A83" s="3"/>
      <c r="B83" s="3"/>
      <c r="C83" s="6" t="s">
        <v>168</v>
      </c>
      <c r="D83" s="3"/>
    </row>
    <row r="84" spans="1:4" x14ac:dyDescent="0.3">
      <c r="A84" s="3"/>
      <c r="B84" s="3"/>
      <c r="C84" s="6"/>
      <c r="D84" s="3"/>
    </row>
    <row r="85" spans="1:4" ht="26.4" x14ac:dyDescent="0.3">
      <c r="A85" s="3"/>
      <c r="B85" s="3"/>
      <c r="C85" s="6" t="s">
        <v>169</v>
      </c>
      <c r="D85" s="3"/>
    </row>
    <row r="86" spans="1:4" ht="26.4" x14ac:dyDescent="0.3">
      <c r="A86" s="3"/>
      <c r="B86" s="3"/>
      <c r="C86" s="6" t="s">
        <v>170</v>
      </c>
      <c r="D86" s="3"/>
    </row>
    <row r="87" spans="1:4" ht="26.4" x14ac:dyDescent="0.3">
      <c r="A87" s="3"/>
      <c r="B87" s="3"/>
      <c r="C87" s="6" t="s">
        <v>171</v>
      </c>
      <c r="D87" s="3"/>
    </row>
    <row r="88" spans="1:4" x14ac:dyDescent="0.3">
      <c r="A88" s="3"/>
      <c r="B88" s="3"/>
      <c r="C88" s="6" t="s">
        <v>172</v>
      </c>
      <c r="D88" s="3"/>
    </row>
    <row r="89" spans="1:4" x14ac:dyDescent="0.3">
      <c r="A89" s="3"/>
      <c r="B89" s="3"/>
      <c r="C89" s="6"/>
      <c r="D89" s="3"/>
    </row>
    <row r="90" spans="1:4" ht="26.4" x14ac:dyDescent="0.3">
      <c r="A90" s="3"/>
      <c r="B90" s="3"/>
      <c r="C90" s="6" t="s">
        <v>173</v>
      </c>
      <c r="D90" s="3"/>
    </row>
    <row r="91" spans="1:4" ht="26.4" x14ac:dyDescent="0.3">
      <c r="A91" s="3"/>
      <c r="B91" s="3"/>
      <c r="C91" s="6" t="s">
        <v>174</v>
      </c>
      <c r="D91" s="3"/>
    </row>
    <row r="92" spans="1:4" x14ac:dyDescent="0.3">
      <c r="A92" s="3"/>
      <c r="B92" s="3"/>
      <c r="C92" s="6" t="s">
        <v>175</v>
      </c>
      <c r="D92" s="3"/>
    </row>
    <row r="93" spans="1:4" x14ac:dyDescent="0.3">
      <c r="A93" s="3"/>
      <c r="B93" s="3"/>
      <c r="C93" s="6"/>
      <c r="D93" s="3"/>
    </row>
    <row r="94" spans="1:4" ht="26.4" x14ac:dyDescent="0.3">
      <c r="A94" s="3"/>
      <c r="B94" s="3"/>
      <c r="C94" s="6" t="s">
        <v>176</v>
      </c>
      <c r="D94" s="3"/>
    </row>
    <row r="95" spans="1:4" ht="26.4" x14ac:dyDescent="0.3">
      <c r="A95" s="3"/>
      <c r="B95" s="3"/>
      <c r="C95" s="6" t="s">
        <v>177</v>
      </c>
      <c r="D95" s="3"/>
    </row>
    <row r="96" spans="1:4" x14ac:dyDescent="0.3">
      <c r="A96" s="3"/>
      <c r="B96" s="3"/>
      <c r="C96" s="6" t="s">
        <v>178</v>
      </c>
      <c r="D96" s="3"/>
    </row>
    <row r="97" spans="1:4" x14ac:dyDescent="0.3">
      <c r="A97" s="3"/>
      <c r="B97" s="3"/>
      <c r="C97" s="6"/>
      <c r="D97" s="3"/>
    </row>
    <row r="98" spans="1:4" ht="26.4" x14ac:dyDescent="0.3">
      <c r="A98" s="3"/>
      <c r="B98" s="3"/>
      <c r="C98" s="6" t="s">
        <v>179</v>
      </c>
      <c r="D98" s="3"/>
    </row>
    <row r="99" spans="1:4" ht="26.4" x14ac:dyDescent="0.3">
      <c r="A99" s="3"/>
      <c r="B99" s="3"/>
      <c r="C99" s="6" t="s">
        <v>180</v>
      </c>
      <c r="D99" s="3"/>
    </row>
    <row r="100" spans="1:4" x14ac:dyDescent="0.3">
      <c r="A100" s="3"/>
      <c r="B100" s="3"/>
      <c r="C100" s="6" t="s">
        <v>181</v>
      </c>
      <c r="D100" s="3"/>
    </row>
    <row r="101" spans="1:4" x14ac:dyDescent="0.3">
      <c r="A101" s="3"/>
      <c r="B101" s="3"/>
      <c r="C101" s="6"/>
      <c r="D101" s="3"/>
    </row>
    <row r="102" spans="1:4" x14ac:dyDescent="0.3">
      <c r="A102" s="3"/>
      <c r="B102" s="3"/>
      <c r="C102" s="6" t="s">
        <v>182</v>
      </c>
      <c r="D102" s="3"/>
    </row>
    <row r="103" spans="1:4" x14ac:dyDescent="0.3">
      <c r="A103" s="3"/>
      <c r="B103" s="3"/>
      <c r="C103" s="24" t="s">
        <v>183</v>
      </c>
      <c r="D103" s="3"/>
    </row>
    <row r="104" spans="1:4" x14ac:dyDescent="0.3">
      <c r="A104" s="3"/>
      <c r="B104" s="3"/>
      <c r="C104" s="24" t="s">
        <v>184</v>
      </c>
      <c r="D104" s="3"/>
    </row>
    <row r="105" spans="1:4" x14ac:dyDescent="0.3">
      <c r="A105" s="3"/>
      <c r="B105" s="3"/>
      <c r="C105" s="24" t="s">
        <v>185</v>
      </c>
      <c r="D105" s="3"/>
    </row>
    <row r="106" spans="1:4" x14ac:dyDescent="0.3">
      <c r="A106" s="3"/>
      <c r="B106" s="3"/>
      <c r="C106" s="24" t="s">
        <v>186</v>
      </c>
      <c r="D106" s="3"/>
    </row>
    <row r="107" spans="1:4" x14ac:dyDescent="0.3">
      <c r="A107" s="3"/>
      <c r="B107" s="3"/>
      <c r="C107" s="25" t="s">
        <v>187</v>
      </c>
      <c r="D107" s="3"/>
    </row>
    <row r="108" spans="1:4" ht="26.4" x14ac:dyDescent="0.3">
      <c r="A108" s="3"/>
      <c r="B108" s="3"/>
      <c r="C108" s="6" t="s">
        <v>188</v>
      </c>
      <c r="D108" s="3"/>
    </row>
    <row r="109" spans="1:4" x14ac:dyDescent="0.3">
      <c r="A109" s="3"/>
      <c r="B109" s="3"/>
      <c r="C109" s="25" t="s">
        <v>189</v>
      </c>
      <c r="D109" s="3"/>
    </row>
    <row r="110" spans="1:4" x14ac:dyDescent="0.3">
      <c r="A110" s="3"/>
      <c r="B110" s="3"/>
      <c r="C110" s="3"/>
      <c r="D110" s="3"/>
    </row>
    <row r="111" spans="1:4" ht="15.6" x14ac:dyDescent="0.3">
      <c r="A111" s="3"/>
      <c r="B111" s="38" t="s">
        <v>190</v>
      </c>
      <c r="C111" s="38"/>
      <c r="D111" s="38"/>
    </row>
    <row r="112" spans="1:4" x14ac:dyDescent="0.3">
      <c r="A112" s="3"/>
      <c r="B112" s="3"/>
      <c r="C112" s="6" t="s">
        <v>191</v>
      </c>
      <c r="D112" s="3"/>
    </row>
    <row r="113" spans="1:4" x14ac:dyDescent="0.3">
      <c r="A113" s="3"/>
      <c r="B113" s="3"/>
      <c r="C113" s="6" t="s">
        <v>192</v>
      </c>
      <c r="D113" s="3"/>
    </row>
    <row r="114" spans="1:4" x14ac:dyDescent="0.3">
      <c r="A114" s="3"/>
      <c r="B114" s="3"/>
      <c r="C114" s="6"/>
      <c r="D114" s="3"/>
    </row>
    <row r="115" spans="1:4" x14ac:dyDescent="0.3">
      <c r="A115" s="3"/>
      <c r="B115" s="3"/>
      <c r="C115" s="6" t="s">
        <v>193</v>
      </c>
      <c r="D115" s="3"/>
    </row>
    <row r="116" spans="1:4" ht="26.4" x14ac:dyDescent="0.3">
      <c r="A116" s="3"/>
      <c r="B116" s="3"/>
      <c r="C116" s="6" t="s">
        <v>194</v>
      </c>
      <c r="D116" s="3"/>
    </row>
    <row r="117" spans="1:4" ht="26.4" x14ac:dyDescent="0.3">
      <c r="A117" s="3"/>
      <c r="B117" s="3"/>
      <c r="C117" s="6" t="s">
        <v>195</v>
      </c>
      <c r="D117" s="3"/>
    </row>
    <row r="118" spans="1:4" x14ac:dyDescent="0.3">
      <c r="A118" s="3"/>
      <c r="B118" s="3"/>
      <c r="C118" s="6" t="s">
        <v>196</v>
      </c>
      <c r="D118" s="3"/>
    </row>
    <row r="119" spans="1:4" x14ac:dyDescent="0.3">
      <c r="A119" s="3"/>
      <c r="B119" s="3"/>
      <c r="C119" s="6"/>
      <c r="D119" s="3"/>
    </row>
    <row r="120" spans="1:4" x14ac:dyDescent="0.3">
      <c r="A120" s="3"/>
      <c r="B120" s="3"/>
      <c r="C120" s="6" t="s">
        <v>197</v>
      </c>
      <c r="D120" s="3"/>
    </row>
    <row r="121" spans="1:4" x14ac:dyDescent="0.3">
      <c r="A121" s="3"/>
      <c r="B121" s="3"/>
      <c r="C121" s="6" t="s">
        <v>198</v>
      </c>
      <c r="D121" s="3"/>
    </row>
    <row r="122" spans="1:4" ht="26.4" x14ac:dyDescent="0.3">
      <c r="A122" s="3"/>
      <c r="B122" s="3"/>
      <c r="C122" s="6" t="s">
        <v>199</v>
      </c>
      <c r="D122" s="3"/>
    </row>
    <row r="123" spans="1:4" x14ac:dyDescent="0.3">
      <c r="A123" s="3"/>
      <c r="B123" s="3"/>
      <c r="C123" s="6" t="s">
        <v>200</v>
      </c>
      <c r="D123" s="3"/>
    </row>
    <row r="124" spans="1:4" x14ac:dyDescent="0.3">
      <c r="A124" s="3"/>
      <c r="B124" s="3"/>
      <c r="C124" s="6"/>
      <c r="D124" s="3"/>
    </row>
    <row r="125" spans="1:4" x14ac:dyDescent="0.3">
      <c r="A125" s="3"/>
      <c r="B125" s="3"/>
      <c r="C125" s="6" t="s">
        <v>201</v>
      </c>
      <c r="D125" s="3"/>
    </row>
    <row r="126" spans="1:4" x14ac:dyDescent="0.3">
      <c r="A126" s="3"/>
      <c r="B126" s="3"/>
      <c r="C126" s="6" t="s">
        <v>202</v>
      </c>
      <c r="D126" s="3"/>
    </row>
    <row r="127" spans="1:4" x14ac:dyDescent="0.3">
      <c r="A127" s="3"/>
      <c r="B127" s="3"/>
      <c r="C127" s="6" t="s">
        <v>203</v>
      </c>
      <c r="D127" s="3"/>
    </row>
    <row r="128" spans="1:4" x14ac:dyDescent="0.3">
      <c r="A128" s="3"/>
      <c r="B128" s="3"/>
      <c r="C128" s="6" t="s">
        <v>204</v>
      </c>
      <c r="D128" s="3"/>
    </row>
    <row r="129" spans="1:4" x14ac:dyDescent="0.3">
      <c r="A129" s="3"/>
      <c r="B129" s="3"/>
      <c r="C129" s="6" t="s">
        <v>205</v>
      </c>
      <c r="D129" s="3"/>
    </row>
    <row r="130" spans="1:4" x14ac:dyDescent="0.3">
      <c r="A130" s="3"/>
      <c r="B130" s="3"/>
      <c r="C130" s="6"/>
      <c r="D130" s="3"/>
    </row>
    <row r="131" spans="1:4" x14ac:dyDescent="0.3">
      <c r="A131" s="3"/>
      <c r="B131" s="3"/>
      <c r="C131" s="6" t="s">
        <v>206</v>
      </c>
      <c r="D131" s="3"/>
    </row>
    <row r="132" spans="1:4" ht="26.4" x14ac:dyDescent="0.3">
      <c r="A132" s="3"/>
      <c r="B132" s="3"/>
      <c r="C132" s="6" t="s">
        <v>207</v>
      </c>
      <c r="D132" s="3"/>
    </row>
    <row r="133" spans="1:4" x14ac:dyDescent="0.3">
      <c r="A133" s="3"/>
      <c r="B133" s="3"/>
      <c r="C133" s="6" t="s">
        <v>208</v>
      </c>
      <c r="D133" s="3"/>
    </row>
    <row r="134" spans="1:4" x14ac:dyDescent="0.3">
      <c r="A134" s="3"/>
      <c r="B134" s="3"/>
      <c r="C134" s="6" t="s">
        <v>209</v>
      </c>
      <c r="D134" s="3"/>
    </row>
    <row r="135" spans="1:4" x14ac:dyDescent="0.3">
      <c r="A135" s="3"/>
      <c r="B135" s="3"/>
      <c r="C135" s="6" t="s">
        <v>210</v>
      </c>
      <c r="D135" s="3"/>
    </row>
    <row r="136" spans="1:4" x14ac:dyDescent="0.3">
      <c r="A136" s="3"/>
      <c r="B136" s="3"/>
      <c r="C136" s="6"/>
      <c r="D136" s="3"/>
    </row>
    <row r="137" spans="1:4" x14ac:dyDescent="0.3">
      <c r="A137" s="3"/>
      <c r="B137" s="3"/>
      <c r="C137" s="6" t="s">
        <v>211</v>
      </c>
      <c r="D137" s="3"/>
    </row>
    <row r="138" spans="1:4" ht="26.4" x14ac:dyDescent="0.3">
      <c r="A138" s="3"/>
      <c r="B138" s="3"/>
      <c r="C138" s="6" t="s">
        <v>212</v>
      </c>
      <c r="D138" s="3"/>
    </row>
    <row r="139" spans="1:4" x14ac:dyDescent="0.3">
      <c r="A139" s="3"/>
      <c r="B139" s="3"/>
      <c r="C139" s="6"/>
      <c r="D139" s="3"/>
    </row>
    <row r="140" spans="1:4" x14ac:dyDescent="0.3">
      <c r="A140" s="3"/>
      <c r="B140" s="3"/>
      <c r="C140" s="24" t="s">
        <v>213</v>
      </c>
      <c r="D140" s="3"/>
    </row>
    <row r="141" spans="1:4" x14ac:dyDescent="0.3">
      <c r="A141" s="3"/>
      <c r="B141" s="3"/>
      <c r="C141" s="25" t="s">
        <v>214</v>
      </c>
      <c r="D141" s="3"/>
    </row>
    <row r="142" spans="1:4" x14ac:dyDescent="0.3">
      <c r="A142" s="3"/>
      <c r="B142" s="3"/>
      <c r="C142" s="25" t="s">
        <v>215</v>
      </c>
      <c r="D142" s="3"/>
    </row>
    <row r="143" spans="1:4" x14ac:dyDescent="0.3">
      <c r="A143" s="3"/>
      <c r="B143" s="3"/>
      <c r="C143" s="3"/>
      <c r="D143" s="3"/>
    </row>
    <row r="144" spans="1:4" x14ac:dyDescent="0.3">
      <c r="A144" s="3"/>
      <c r="B144" s="3"/>
      <c r="C144" s="3"/>
      <c r="D144" s="3"/>
    </row>
  </sheetData>
  <mergeCells count="7">
    <mergeCell ref="B79:D79"/>
    <mergeCell ref="B111:D111"/>
    <mergeCell ref="B2:D2"/>
    <mergeCell ref="B3:D3"/>
    <mergeCell ref="B5:D5"/>
    <mergeCell ref="B28:D28"/>
    <mergeCell ref="B54:D5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Scenario</vt:lpstr>
      <vt:lpstr>U.S. State Data</vt:lpstr>
      <vt:lpstr>World Bank</vt:lpstr>
      <vt:lpstr>Risk Analysis</vt:lpstr>
      <vt:lpstr>Your Turn</vt:lpstr>
      <vt:lpstr>Solution (Instructor)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Nithithanatchinnapat, Benyawarath</cp:lastModifiedBy>
  <cp:revision>2</cp:revision>
  <dcterms:created xsi:type="dcterms:W3CDTF">2026-03-21T19:59:55Z</dcterms:created>
  <dcterms:modified xsi:type="dcterms:W3CDTF">2026-03-22T22:52:44Z</dcterms:modified>
  <dc:language>en-US</dc:language>
</cp:coreProperties>
</file>