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nithitha001\Downloads\"/>
    </mc:Choice>
  </mc:AlternateContent>
  <xr:revisionPtr revIDLastSave="0" documentId="13_ncr:1_{D053072A-E5EF-4288-81E9-81291BC61819}" xr6:coauthVersionLast="47" xr6:coauthVersionMax="47" xr10:uidLastSave="{00000000-0000-0000-0000-000000000000}"/>
  <bookViews>
    <workbookView xWindow="-23148" yWindow="-108" windowWidth="23256" windowHeight="12456" activeTab="3" xr2:uid="{00000000-000D-0000-FFFF-FFFF00000000}"/>
  </bookViews>
  <sheets>
    <sheet name="Start Here" sheetId="1" r:id="rId1"/>
    <sheet name="Database_A" sheetId="2" r:id="rId2"/>
    <sheet name="Database_B" sheetId="3" r:id="rId3"/>
    <sheet name="Matching_Workspace"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6" i="4" l="1"/>
  <c r="B25" i="4"/>
  <c r="C19" i="4"/>
  <c r="D19" i="4" s="1"/>
  <c r="C18" i="4"/>
  <c r="D18" i="4" s="1"/>
  <c r="C17" i="4"/>
  <c r="D17" i="4" s="1"/>
  <c r="C16" i="4"/>
  <c r="D16" i="4" s="1"/>
  <c r="C15" i="4"/>
  <c r="D15" i="4" s="1"/>
  <c r="C14" i="4"/>
  <c r="D14" i="4" s="1"/>
  <c r="C13" i="4"/>
  <c r="D13" i="4" s="1"/>
  <c r="C12" i="4"/>
  <c r="D12" i="4" s="1"/>
  <c r="C11" i="4"/>
  <c r="D11" i="4" s="1"/>
  <c r="C10" i="4"/>
  <c r="D10" i="4" s="1"/>
  <c r="C9" i="4"/>
  <c r="D9" i="4" s="1"/>
  <c r="C8" i="4"/>
  <c r="D8" i="4" s="1"/>
  <c r="C7" i="4"/>
  <c r="D7" i="4" s="1"/>
  <c r="C6" i="4"/>
  <c r="D6" i="4" s="1"/>
  <c r="C5" i="4"/>
  <c r="D5" i="4" s="1"/>
  <c r="B24" i="4" l="1"/>
  <c r="B2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Instructor</author>
  </authors>
  <commentList>
    <comment ref="C4" authorId="0" shapeId="0" xr:uid="{00000000-0006-0000-0300-000001000000}">
      <text>
        <r>
          <rPr>
            <sz val="11"/>
            <color theme="1"/>
            <rFont val="Calibri"/>
            <family val="2"/>
            <scheme val="minor"/>
          </rPr>
          <t>This column tests an exact match only. It is expected to fail for many rows.</t>
        </r>
      </text>
    </comment>
    <comment ref="E4" authorId="0" shapeId="0" xr:uid="{00000000-0006-0000-0300-000002000000}">
      <text>
        <r>
          <rPr>
            <sz val="11"/>
            <color theme="1"/>
            <rFont val="Calibri"/>
            <family val="2"/>
            <scheme val="minor"/>
          </rPr>
          <t>Students build a better match here.</t>
        </r>
      </text>
    </comment>
  </commentList>
</comments>
</file>

<file path=xl/sharedStrings.xml><?xml version="1.0" encoding="utf-8"?>
<sst xmlns="http://schemas.openxmlformats.org/spreadsheetml/2006/main" count="275" uniqueCount="137">
  <si>
    <t>Activity Goal</t>
  </si>
  <si>
    <t>You are an operations analyst trying to match article titles from two research databases. The titles refer to the same or similar articles, but the text is not always identical. Your job is to test why exact matching fails and then build a better approach.</t>
  </si>
  <si>
    <t>Why this matters</t>
  </si>
  <si>
    <t>In real organizations, poor data quality creates waste, rework, delays, and bad decisions. This exercise connects quality management ideas to a real spreadsheet problem.</t>
  </si>
  <si>
    <t>What you are given</t>
  </si>
  <si>
    <t>•</t>
  </si>
  <si>
    <t>Database_A: a list of article titles from one source</t>
  </si>
  <si>
    <t>Database_B: a second list with similar titles, but with punctuation, spacing, abbreviations, and wording differences</t>
  </si>
  <si>
    <t>Matching_Workspace: a place to test exact matching and improve it</t>
  </si>
  <si>
    <t>Your tasks</t>
  </si>
  <si>
    <t>1.</t>
  </si>
  <si>
    <t>Review the two databases and notice how the titles differ.</t>
  </si>
  <si>
    <t>2.</t>
  </si>
  <si>
    <t>Go to Matching_Workspace and try the exact-match approach already provided.</t>
  </si>
  <si>
    <t>3.</t>
  </si>
  <si>
    <t>Record how many titles matched exactly and how many did not.</t>
  </si>
  <si>
    <t>4.</t>
  </si>
  <si>
    <t>Develop a stronger matching method using Excel formulas, custom logic, VBA, AI, or another method approved by your instructor.</t>
  </si>
  <si>
    <t>5.</t>
  </si>
  <si>
    <t>Document your approach in the reflection area.</t>
  </si>
  <si>
    <t>Deliverable</t>
  </si>
  <si>
    <t>Submit your completed workbook with: (1) your improved matching approach, (2) completed match decisions in the workspace, and (3) short reflection responses.</t>
  </si>
  <si>
    <t>Optional hints</t>
  </si>
  <si>
    <t>Hint 1: Exact matching only works when the text is identical.</t>
  </si>
  <si>
    <t>Hint 2: Functions such as LOWER, TRIM, SUBSTITUTE, CLEAN, SEARCH, LEFT, RIGHT, and MID may help.</t>
  </si>
  <si>
    <t>Hint 3: If you automate the process, think about how that reduces waste and inconsistency.</t>
  </si>
  <si>
    <t>Reflection prompts</t>
  </si>
  <si>
    <t>Why did the exact-match method fail?</t>
  </si>
  <si>
    <t/>
  </si>
  <si>
    <t>What did you change to improve the matching process?</t>
  </si>
  <si>
    <t>How does this relate to quality management, waste reduction, or process improvement?</t>
  </si>
  <si>
    <t>Database A</t>
  </si>
  <si>
    <t>Article_ID</t>
  </si>
  <si>
    <t>Article_Title</t>
  </si>
  <si>
    <t>Topic</t>
  </si>
  <si>
    <t>A001</t>
  </si>
  <si>
    <t>AI in Healthcare: Improving Patient Flow</t>
  </si>
  <si>
    <t>Healthcare</t>
  </si>
  <si>
    <t>A002</t>
  </si>
  <si>
    <t>Lean Supply Chains and Inventory Reduction</t>
  </si>
  <si>
    <t>Supply Chain</t>
  </si>
  <si>
    <t>A003</t>
  </si>
  <si>
    <t>Six Sigma for Service Operations</t>
  </si>
  <si>
    <t>Quality</t>
  </si>
  <si>
    <t>A004</t>
  </si>
  <si>
    <t>Statistical Process Control in Food Manufacturing</t>
  </si>
  <si>
    <t>A005</t>
  </si>
  <si>
    <t>Total Quality Management in Higher Education</t>
  </si>
  <si>
    <t>A006</t>
  </si>
  <si>
    <t>ISO 9001 and Process Standardization</t>
  </si>
  <si>
    <t>A007</t>
  </si>
  <si>
    <t>Forecasting Demand with Public Economic Data</t>
  </si>
  <si>
    <t>Forecasting</t>
  </si>
  <si>
    <t>A008</t>
  </si>
  <si>
    <t>Using APIs to Collect Market Indicators</t>
  </si>
  <si>
    <t>Analytics</t>
  </si>
  <si>
    <t>A009</t>
  </si>
  <si>
    <t>Warehouse Layout Optimization with Data Analytics</t>
  </si>
  <si>
    <t>Logistics</t>
  </si>
  <si>
    <t>A010</t>
  </si>
  <si>
    <t>Machine Learning for Defect Detection</t>
  </si>
  <si>
    <t>AI</t>
  </si>
  <si>
    <t>A011</t>
  </si>
  <si>
    <t>Quality Costs and Process Improvement</t>
  </si>
  <si>
    <t>A012</t>
  </si>
  <si>
    <t>Automating Repetitive Data Cleaning in Excel</t>
  </si>
  <si>
    <t>A013</t>
  </si>
  <si>
    <t>Supplier Risk Management in Global Sourcing</t>
  </si>
  <si>
    <t>A014</t>
  </si>
  <si>
    <t>Customer Wait Time Analysis in Service Systems</t>
  </si>
  <si>
    <t>Service</t>
  </si>
  <si>
    <t>A015</t>
  </si>
  <si>
    <t>Root Cause Analysis for Process Failures</t>
  </si>
  <si>
    <t>Database B</t>
  </si>
  <si>
    <t>B101</t>
  </si>
  <si>
    <t>AI in health care improving patient flow</t>
  </si>
  <si>
    <t>B102</t>
  </si>
  <si>
    <t>Lean supply chain &amp; inventory reduction</t>
  </si>
  <si>
    <t>B103</t>
  </si>
  <si>
    <t>Six-Sigma for service operations</t>
  </si>
  <si>
    <t>B104</t>
  </si>
  <si>
    <t>Statistical process control for food manufacturing</t>
  </si>
  <si>
    <t>B105</t>
  </si>
  <si>
    <t>TQM in higher education</t>
  </si>
  <si>
    <t>B106</t>
  </si>
  <si>
    <t>ISO 9001 process standardization</t>
  </si>
  <si>
    <t>B107</t>
  </si>
  <si>
    <t>Forecasting demand using public economic data</t>
  </si>
  <si>
    <t>B108</t>
  </si>
  <si>
    <t>Using API data to collect market indicators</t>
  </si>
  <si>
    <t>B109</t>
  </si>
  <si>
    <t>Warehouse layout optimization using data analytics</t>
  </si>
  <si>
    <t>B110</t>
  </si>
  <si>
    <t>Machine learning for defect detection</t>
  </si>
  <si>
    <t>B111</t>
  </si>
  <si>
    <t>Cost of quality and process improvement</t>
  </si>
  <si>
    <t>B112</t>
  </si>
  <si>
    <t>Automating repeated data cleaning in excel</t>
  </si>
  <si>
    <t>B113</t>
  </si>
  <si>
    <t>Supplier-risk management in global sourcing</t>
  </si>
  <si>
    <t>B114</t>
  </si>
  <si>
    <t>Customer waiting time analysis in service systems</t>
  </si>
  <si>
    <t>B115</t>
  </si>
  <si>
    <t>Root-cause analysis for process failures</t>
  </si>
  <si>
    <t>B116</t>
  </si>
  <si>
    <t>Demand forecasting with FRED API</t>
  </si>
  <si>
    <t>B117</t>
  </si>
  <si>
    <t>AI for visual inspection in manufacturing</t>
  </si>
  <si>
    <t>B118</t>
  </si>
  <si>
    <t>VBA automation for repetitive reporting tasks</t>
  </si>
  <si>
    <t>Matching Workspace</t>
  </si>
  <si>
    <t>Step 1: Test exact matching</t>
  </si>
  <si>
    <t>Title from Database A</t>
  </si>
  <si>
    <t>Exact Match Result</t>
  </si>
  <si>
    <t>Match Found?</t>
  </si>
  <si>
    <t>Improved Match</t>
  </si>
  <si>
    <t>Final Decision</t>
  </si>
  <si>
    <t>Confidence</t>
  </si>
  <si>
    <t>Notes</t>
  </si>
  <si>
    <t>Reflection</t>
  </si>
  <si>
    <t>Quick summary</t>
  </si>
  <si>
    <t>Student note</t>
  </si>
  <si>
    <t>Exact matches</t>
  </si>
  <si>
    <t>Use columns E through I to build and explain your improved process. You may use formulas, helper columns, VBA, or another approved method.</t>
  </si>
  <si>
    <t>No exact match</t>
  </si>
  <si>
    <t>Improved matches completed</t>
  </si>
  <si>
    <t>Unresolved items</t>
  </si>
  <si>
    <t>Color guide</t>
  </si>
  <si>
    <t>Blue header</t>
  </si>
  <si>
    <t>Instructions / structure</t>
  </si>
  <si>
    <t>Green fill</t>
  </si>
  <si>
    <t>Student response area</t>
  </si>
  <si>
    <t>Orange fill</t>
  </si>
  <si>
    <t>Pay attention / explain your thinking</t>
  </si>
  <si>
    <t>Formula cells</t>
  </si>
  <si>
    <t>Prebuilt exact-match test</t>
  </si>
  <si>
    <t>BCOR 440/IE 425 Starter File: Quality, Data Matching, and Automation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</si>
</sst>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6"/>
      <color rgb="FFFFFFFF"/>
      <name val="Calibri"/>
      <family val="2"/>
    </font>
    <font>
      <b/>
      <sz val="11"/>
      <color rgb="FFFFFFFF"/>
      <name val="Calibri"/>
      <family val="2"/>
    </font>
    <font>
      <b/>
      <sz val="14"/>
      <color rgb="FFFFFFFF"/>
      <name val="Calibri"/>
      <family val="2"/>
    </font>
    <font>
      <sz val="11"/>
      <color rgb="FF000000"/>
      <name val="Calibri"/>
      <family val="2"/>
    </font>
  </fonts>
  <fills count="10">
    <fill>
      <patternFill patternType="none"/>
    </fill>
    <fill>
      <patternFill patternType="gray125"/>
    </fill>
    <fill>
      <patternFill patternType="solid">
        <fgColor rgb="FF1F4E78"/>
      </patternFill>
    </fill>
    <fill>
      <patternFill patternType="solid">
        <fgColor rgb="FFD9EAF7"/>
      </patternFill>
    </fill>
    <fill>
      <patternFill patternType="solid">
        <fgColor rgb="FFFFF2CC"/>
      </patternFill>
    </fill>
    <fill>
      <patternFill patternType="solid">
        <fgColor rgb="FFE2F0D9"/>
      </patternFill>
    </fill>
    <fill>
      <patternFill patternType="solid">
        <fgColor rgb="FFFFFFFF"/>
      </patternFill>
    </fill>
    <fill>
      <patternFill patternType="solid">
        <fgColor rgb="FF5B9BD5"/>
      </patternFill>
    </fill>
    <fill>
      <patternFill patternType="solid">
        <fgColor rgb="FFF3F4F6"/>
      </patternFill>
    </fill>
    <fill>
      <patternFill patternType="solid">
        <fgColor rgb="FFFCE4D6"/>
      </patternFill>
    </fill>
  </fills>
  <borders count="4">
    <border>
      <left/>
      <right/>
      <top/>
      <bottom/>
      <diagonal/>
    </border>
    <border>
      <left/>
      <right/>
      <top/>
      <bottom style="thin">
        <color rgb="FFD9D9D9"/>
      </bottom>
      <diagonal/>
    </border>
    <border>
      <left/>
      <right/>
      <top/>
      <bottom style="medium">
        <color rgb="FF1F4E78"/>
      </bottom>
      <diagonal/>
    </border>
    <border>
      <left/>
      <right/>
      <top/>
      <bottom style="thin">
        <color rgb="FFD9D9D9"/>
      </bottom>
      <diagonal/>
    </border>
  </borders>
  <cellStyleXfs count="1">
    <xf numFmtId="0" fontId="0" fillId="0" borderId="0"/>
  </cellStyleXfs>
  <cellXfs count="26">
    <xf numFmtId="0" fontId="0" fillId="0" borderId="0" xfId="0"/>
    <xf numFmtId="0" fontId="2" fillId="2" borderId="1" xfId="0" applyFont="1" applyFill="1" applyBorder="1" applyAlignment="1">
      <alignment vertical="top" wrapText="1"/>
    </xf>
    <xf numFmtId="0" fontId="0" fillId="3" borderId="1" xfId="0" applyFill="1" applyBorder="1" applyAlignment="1">
      <alignment vertical="top" wrapText="1"/>
    </xf>
    <xf numFmtId="0" fontId="0" fillId="0" borderId="1" xfId="0" applyBorder="1" applyAlignment="1">
      <alignment vertical="top" wrapText="1"/>
    </xf>
    <xf numFmtId="0" fontId="0" fillId="4" borderId="1" xfId="0" applyFill="1" applyBorder="1" applyAlignment="1">
      <alignment vertical="top" wrapText="1"/>
    </xf>
    <xf numFmtId="0" fontId="0" fillId="5" borderId="1" xfId="0" applyFill="1" applyBorder="1" applyAlignment="1">
      <alignment vertical="top" wrapText="1"/>
    </xf>
    <xf numFmtId="0" fontId="0" fillId="6" borderId="1" xfId="0" applyFill="1" applyBorder="1" applyAlignment="1">
      <alignment vertical="top" wrapText="1"/>
    </xf>
    <xf numFmtId="0" fontId="2" fillId="7" borderId="2" xfId="0" applyFont="1" applyFill="1" applyBorder="1" applyAlignment="1">
      <alignment horizontal="center"/>
    </xf>
    <xf numFmtId="0" fontId="0" fillId="0" borderId="1" xfId="0" applyBorder="1"/>
    <xf numFmtId="0" fontId="0" fillId="0" borderId="1" xfId="0" applyBorder="1" applyAlignment="1">
      <alignment wrapText="1"/>
    </xf>
    <xf numFmtId="0" fontId="2" fillId="7" borderId="1" xfId="0" applyFont="1" applyFill="1" applyBorder="1" applyAlignment="1">
      <alignment vertical="top"/>
    </xf>
    <xf numFmtId="0" fontId="0" fillId="0" borderId="1" xfId="0" applyBorder="1" applyAlignment="1">
      <alignment vertical="top"/>
    </xf>
    <xf numFmtId="0" fontId="4" fillId="0" borderId="1" xfId="0" applyFont="1" applyBorder="1" applyAlignment="1">
      <alignment vertical="top" wrapText="1"/>
    </xf>
    <xf numFmtId="0" fontId="4" fillId="0" borderId="1" xfId="0" applyFont="1" applyBorder="1" applyAlignment="1">
      <alignment vertical="top"/>
    </xf>
    <xf numFmtId="0" fontId="0" fillId="5" borderId="1" xfId="0" applyFill="1" applyBorder="1" applyAlignment="1">
      <alignment vertical="top"/>
    </xf>
    <xf numFmtId="0" fontId="2" fillId="2" borderId="1" xfId="0" applyFont="1" applyFill="1" applyBorder="1" applyAlignment="1">
      <alignment vertical="top"/>
    </xf>
    <xf numFmtId="0" fontId="0" fillId="8" borderId="1" xfId="0" applyFill="1" applyBorder="1" applyAlignment="1">
      <alignment vertical="top"/>
    </xf>
    <xf numFmtId="0" fontId="0" fillId="6" borderId="1" xfId="0" applyFill="1" applyBorder="1" applyAlignment="1">
      <alignment vertical="top"/>
    </xf>
    <xf numFmtId="0" fontId="0" fillId="8" borderId="1" xfId="0" applyFill="1" applyBorder="1" applyAlignment="1">
      <alignment vertical="top" wrapText="1"/>
    </xf>
    <xf numFmtId="0" fontId="1" fillId="2" borderId="0" xfId="0" applyFont="1" applyFill="1" applyAlignment="1">
      <alignment horizontal="center" vertical="center"/>
    </xf>
    <xf numFmtId="0" fontId="0" fillId="0" borderId="0" xfId="0"/>
    <xf numFmtId="0" fontId="3" fillId="2" borderId="0" xfId="0" applyFont="1" applyFill="1" applyAlignment="1">
      <alignment horizontal="center"/>
    </xf>
    <xf numFmtId="0" fontId="2" fillId="2" borderId="1" xfId="0" applyFont="1" applyFill="1" applyBorder="1" applyAlignment="1">
      <alignment vertical="top"/>
    </xf>
    <xf numFmtId="0" fontId="0" fillId="0" borderId="3" xfId="0" applyBorder="1"/>
    <xf numFmtId="0" fontId="2" fillId="7" borderId="0" xfId="0" applyFont="1" applyFill="1"/>
    <xf numFmtId="0" fontId="0" fillId="9" borderId="1" xfId="0" applyFill="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857250</xdr:colOff>
      <xdr:row>39</xdr:row>
      <xdr:rowOff>142875</xdr:rowOff>
    </xdr:to>
    <xdr:sp macro="" textlink="">
      <xdr:nvSpPr>
        <xdr:cNvPr id="1027" name="Text Box 3" hidden="1">
          <a:extLst>
            <a:ext uri="{FF2B5EF4-FFF2-40B4-BE49-F238E27FC236}">
              <a16:creationId xmlns:a16="http://schemas.microsoft.com/office/drawing/2014/main" id="{AA042F3B-472C-9D63-2F70-57AC12259146}"/>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D30"/>
  <sheetViews>
    <sheetView showGridLines="0" topLeftCell="A13" workbookViewId="0">
      <selection activeCell="F7" sqref="F7"/>
    </sheetView>
  </sheetViews>
  <sheetFormatPr defaultRowHeight="15" x14ac:dyDescent="0.25"/>
  <cols>
    <col min="1" max="1" width="4" customWidth="1"/>
    <col min="2" max="2" width="18" customWidth="1"/>
    <col min="3" max="3" width="95" customWidth="1"/>
    <col min="4" max="4" width="20" customWidth="1"/>
  </cols>
  <sheetData>
    <row r="2" spans="2:4" ht="24" customHeight="1" x14ac:dyDescent="0.25">
      <c r="B2" s="19" t="s">
        <v>136</v>
      </c>
      <c r="C2" s="20"/>
      <c r="D2" s="20"/>
    </row>
    <row r="4" spans="2:4" ht="45" x14ac:dyDescent="0.25">
      <c r="B4" s="1" t="s">
        <v>0</v>
      </c>
      <c r="C4" s="2" t="s">
        <v>1</v>
      </c>
      <c r="D4" s="3"/>
    </row>
    <row r="5" spans="2:4" x14ac:dyDescent="0.25">
      <c r="B5" s="3"/>
      <c r="C5" s="3"/>
      <c r="D5" s="3"/>
    </row>
    <row r="6" spans="2:4" ht="30" x14ac:dyDescent="0.25">
      <c r="B6" s="1" t="s">
        <v>2</v>
      </c>
      <c r="C6" s="3" t="s">
        <v>3</v>
      </c>
      <c r="D6" s="3"/>
    </row>
    <row r="7" spans="2:4" x14ac:dyDescent="0.25">
      <c r="B7" s="3"/>
      <c r="C7" s="3"/>
      <c r="D7" s="3"/>
    </row>
    <row r="8" spans="2:4" ht="30" x14ac:dyDescent="0.25">
      <c r="B8" s="1" t="s">
        <v>4</v>
      </c>
      <c r="C8" s="3"/>
      <c r="D8" s="3"/>
    </row>
    <row r="9" spans="2:4" x14ac:dyDescent="0.25">
      <c r="B9" s="3" t="s">
        <v>5</v>
      </c>
      <c r="C9" s="3" t="s">
        <v>6</v>
      </c>
      <c r="D9" s="3"/>
    </row>
    <row r="10" spans="2:4" ht="30" x14ac:dyDescent="0.25">
      <c r="B10" s="3" t="s">
        <v>5</v>
      </c>
      <c r="C10" s="3" t="s">
        <v>7</v>
      </c>
      <c r="D10" s="3"/>
    </row>
    <row r="11" spans="2:4" x14ac:dyDescent="0.25">
      <c r="B11" s="3" t="s">
        <v>5</v>
      </c>
      <c r="C11" s="3" t="s">
        <v>8</v>
      </c>
      <c r="D11" s="3"/>
    </row>
    <row r="12" spans="2:4" x14ac:dyDescent="0.25">
      <c r="B12" s="3"/>
      <c r="C12" s="3"/>
      <c r="D12" s="3"/>
    </row>
    <row r="13" spans="2:4" x14ac:dyDescent="0.25">
      <c r="B13" s="1" t="s">
        <v>9</v>
      </c>
      <c r="C13" s="3"/>
      <c r="D13" s="3"/>
    </row>
    <row r="14" spans="2:4" x14ac:dyDescent="0.25">
      <c r="B14" s="3" t="s">
        <v>10</v>
      </c>
      <c r="C14" s="3" t="s">
        <v>11</v>
      </c>
      <c r="D14" s="3"/>
    </row>
    <row r="15" spans="2:4" x14ac:dyDescent="0.25">
      <c r="B15" s="3" t="s">
        <v>12</v>
      </c>
      <c r="C15" s="3" t="s">
        <v>13</v>
      </c>
      <c r="D15" s="3"/>
    </row>
    <row r="16" spans="2:4" x14ac:dyDescent="0.25">
      <c r="B16" s="3" t="s">
        <v>14</v>
      </c>
      <c r="C16" s="3" t="s">
        <v>15</v>
      </c>
      <c r="D16" s="3"/>
    </row>
    <row r="17" spans="2:4" ht="30" x14ac:dyDescent="0.25">
      <c r="B17" s="3" t="s">
        <v>16</v>
      </c>
      <c r="C17" s="3" t="s">
        <v>17</v>
      </c>
      <c r="D17" s="3"/>
    </row>
    <row r="18" spans="2:4" x14ac:dyDescent="0.25">
      <c r="B18" s="3" t="s">
        <v>18</v>
      </c>
      <c r="C18" s="3" t="s">
        <v>19</v>
      </c>
      <c r="D18" s="3"/>
    </row>
    <row r="19" spans="2:4" x14ac:dyDescent="0.25">
      <c r="B19" s="3"/>
      <c r="C19" s="3"/>
      <c r="D19" s="3"/>
    </row>
    <row r="20" spans="2:4" ht="30" x14ac:dyDescent="0.25">
      <c r="B20" s="1" t="s">
        <v>20</v>
      </c>
      <c r="C20" s="3" t="s">
        <v>21</v>
      </c>
      <c r="D20" s="3"/>
    </row>
    <row r="21" spans="2:4" x14ac:dyDescent="0.25">
      <c r="B21" s="3"/>
      <c r="C21" s="3"/>
      <c r="D21" s="3"/>
    </row>
    <row r="22" spans="2:4" x14ac:dyDescent="0.25">
      <c r="B22" s="1" t="s">
        <v>22</v>
      </c>
      <c r="C22" s="3"/>
      <c r="D22" s="3"/>
    </row>
    <row r="23" spans="2:4" x14ac:dyDescent="0.25">
      <c r="B23" s="3"/>
      <c r="C23" s="4" t="s">
        <v>23</v>
      </c>
      <c r="D23" s="3"/>
    </row>
    <row r="24" spans="2:4" x14ac:dyDescent="0.25">
      <c r="B24" s="3"/>
      <c r="C24" s="4" t="s">
        <v>24</v>
      </c>
      <c r="D24" s="3"/>
    </row>
    <row r="25" spans="2:4" x14ac:dyDescent="0.25">
      <c r="B25" s="3"/>
      <c r="C25" s="4" t="s">
        <v>25</v>
      </c>
      <c r="D25" s="3"/>
    </row>
    <row r="26" spans="2:4" x14ac:dyDescent="0.25">
      <c r="B26" s="3"/>
      <c r="C26" s="3"/>
      <c r="D26" s="3"/>
    </row>
    <row r="27" spans="2:4" ht="30" x14ac:dyDescent="0.25">
      <c r="B27" s="1" t="s">
        <v>26</v>
      </c>
      <c r="C27" s="3"/>
      <c r="D27" s="3"/>
    </row>
    <row r="28" spans="2:4" x14ac:dyDescent="0.25">
      <c r="B28" s="3"/>
      <c r="C28" s="5" t="s">
        <v>27</v>
      </c>
      <c r="D28" s="6" t="s">
        <v>28</v>
      </c>
    </row>
    <row r="29" spans="2:4" x14ac:dyDescent="0.25">
      <c r="B29" s="3"/>
      <c r="C29" s="5" t="s">
        <v>29</v>
      </c>
      <c r="D29" s="6" t="s">
        <v>28</v>
      </c>
    </row>
    <row r="30" spans="2:4" x14ac:dyDescent="0.25">
      <c r="B30" s="3"/>
      <c r="C30" s="5" t="s">
        <v>30</v>
      </c>
      <c r="D30" s="6" t="s">
        <v>28</v>
      </c>
    </row>
  </sheetData>
  <mergeCells count="1">
    <mergeCell ref="B2:D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8"/>
  <sheetViews>
    <sheetView showGridLines="0" workbookViewId="0">
      <selection sqref="A1:C1"/>
    </sheetView>
  </sheetViews>
  <sheetFormatPr defaultRowHeight="15" x14ac:dyDescent="0.25"/>
  <cols>
    <col min="1" max="1" width="14" customWidth="1"/>
    <col min="2" max="2" width="55" customWidth="1"/>
    <col min="3" max="3" width="18" customWidth="1"/>
  </cols>
  <sheetData>
    <row r="1" spans="1:3" ht="18.75" x14ac:dyDescent="0.3">
      <c r="A1" s="21" t="s">
        <v>31</v>
      </c>
      <c r="B1" s="20"/>
      <c r="C1" s="20"/>
    </row>
    <row r="3" spans="1:3" x14ac:dyDescent="0.25">
      <c r="A3" s="7" t="s">
        <v>32</v>
      </c>
      <c r="B3" s="7" t="s">
        <v>33</v>
      </c>
      <c r="C3" s="7" t="s">
        <v>34</v>
      </c>
    </row>
    <row r="4" spans="1:3" x14ac:dyDescent="0.25">
      <c r="A4" s="8" t="s">
        <v>35</v>
      </c>
      <c r="B4" s="9" t="s">
        <v>36</v>
      </c>
      <c r="C4" s="8" t="s">
        <v>37</v>
      </c>
    </row>
    <row r="5" spans="1:3" x14ac:dyDescent="0.25">
      <c r="A5" s="8" t="s">
        <v>38</v>
      </c>
      <c r="B5" s="9" t="s">
        <v>39</v>
      </c>
      <c r="C5" s="8" t="s">
        <v>40</v>
      </c>
    </row>
    <row r="6" spans="1:3" x14ac:dyDescent="0.25">
      <c r="A6" s="8" t="s">
        <v>41</v>
      </c>
      <c r="B6" s="9" t="s">
        <v>42</v>
      </c>
      <c r="C6" s="8" t="s">
        <v>43</v>
      </c>
    </row>
    <row r="7" spans="1:3" x14ac:dyDescent="0.25">
      <c r="A7" s="8" t="s">
        <v>44</v>
      </c>
      <c r="B7" s="9" t="s">
        <v>45</v>
      </c>
      <c r="C7" s="8" t="s">
        <v>43</v>
      </c>
    </row>
    <row r="8" spans="1:3" x14ac:dyDescent="0.25">
      <c r="A8" s="8" t="s">
        <v>46</v>
      </c>
      <c r="B8" s="9" t="s">
        <v>47</v>
      </c>
      <c r="C8" s="8" t="s">
        <v>43</v>
      </c>
    </row>
    <row r="9" spans="1:3" x14ac:dyDescent="0.25">
      <c r="A9" s="8" t="s">
        <v>48</v>
      </c>
      <c r="B9" s="9" t="s">
        <v>49</v>
      </c>
      <c r="C9" s="8" t="s">
        <v>43</v>
      </c>
    </row>
    <row r="10" spans="1:3" x14ac:dyDescent="0.25">
      <c r="A10" s="8" t="s">
        <v>50</v>
      </c>
      <c r="B10" s="9" t="s">
        <v>51</v>
      </c>
      <c r="C10" s="8" t="s">
        <v>52</v>
      </c>
    </row>
    <row r="11" spans="1:3" x14ac:dyDescent="0.25">
      <c r="A11" s="8" t="s">
        <v>53</v>
      </c>
      <c r="B11" s="9" t="s">
        <v>54</v>
      </c>
      <c r="C11" s="8" t="s">
        <v>55</v>
      </c>
    </row>
    <row r="12" spans="1:3" x14ac:dyDescent="0.25">
      <c r="A12" s="8" t="s">
        <v>56</v>
      </c>
      <c r="B12" s="9" t="s">
        <v>57</v>
      </c>
      <c r="C12" s="8" t="s">
        <v>58</v>
      </c>
    </row>
    <row r="13" spans="1:3" x14ac:dyDescent="0.25">
      <c r="A13" s="8" t="s">
        <v>59</v>
      </c>
      <c r="B13" s="9" t="s">
        <v>60</v>
      </c>
      <c r="C13" s="8" t="s">
        <v>61</v>
      </c>
    </row>
    <row r="14" spans="1:3" x14ac:dyDescent="0.25">
      <c r="A14" s="8" t="s">
        <v>62</v>
      </c>
      <c r="B14" s="9" t="s">
        <v>63</v>
      </c>
      <c r="C14" s="8" t="s">
        <v>43</v>
      </c>
    </row>
    <row r="15" spans="1:3" x14ac:dyDescent="0.25">
      <c r="A15" s="8" t="s">
        <v>64</v>
      </c>
      <c r="B15" s="9" t="s">
        <v>65</v>
      </c>
      <c r="C15" s="8" t="s">
        <v>55</v>
      </c>
    </row>
    <row r="16" spans="1:3" x14ac:dyDescent="0.25">
      <c r="A16" s="8" t="s">
        <v>66</v>
      </c>
      <c r="B16" s="9" t="s">
        <v>67</v>
      </c>
      <c r="C16" s="8" t="s">
        <v>40</v>
      </c>
    </row>
    <row r="17" spans="1:3" x14ac:dyDescent="0.25">
      <c r="A17" s="8" t="s">
        <v>68</v>
      </c>
      <c r="B17" s="9" t="s">
        <v>69</v>
      </c>
      <c r="C17" s="8" t="s">
        <v>70</v>
      </c>
    </row>
    <row r="18" spans="1:3" x14ac:dyDescent="0.25">
      <c r="A18" s="8" t="s">
        <v>71</v>
      </c>
      <c r="B18" s="9" t="s">
        <v>72</v>
      </c>
      <c r="C18" s="8" t="s">
        <v>43</v>
      </c>
    </row>
  </sheetData>
  <mergeCells count="1">
    <mergeCell ref="A1:C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1"/>
  <sheetViews>
    <sheetView showGridLines="0" workbookViewId="0">
      <selection sqref="A1:C1"/>
    </sheetView>
  </sheetViews>
  <sheetFormatPr defaultRowHeight="15" x14ac:dyDescent="0.25"/>
  <cols>
    <col min="1" max="1" width="14" customWidth="1"/>
    <col min="2" max="2" width="55" customWidth="1"/>
    <col min="3" max="3" width="18" customWidth="1"/>
  </cols>
  <sheetData>
    <row r="1" spans="1:3" ht="18.75" x14ac:dyDescent="0.3">
      <c r="A1" s="21" t="s">
        <v>73</v>
      </c>
      <c r="B1" s="20"/>
      <c r="C1" s="20"/>
    </row>
    <row r="3" spans="1:3" x14ac:dyDescent="0.25">
      <c r="A3" s="7" t="s">
        <v>32</v>
      </c>
      <c r="B3" s="7" t="s">
        <v>33</v>
      </c>
      <c r="C3" s="7" t="s">
        <v>34</v>
      </c>
    </row>
    <row r="4" spans="1:3" x14ac:dyDescent="0.25">
      <c r="A4" s="8" t="s">
        <v>74</v>
      </c>
      <c r="B4" s="9" t="s">
        <v>75</v>
      </c>
      <c r="C4" s="8" t="s">
        <v>37</v>
      </c>
    </row>
    <row r="5" spans="1:3" x14ac:dyDescent="0.25">
      <c r="A5" s="8" t="s">
        <v>76</v>
      </c>
      <c r="B5" s="9" t="s">
        <v>77</v>
      </c>
      <c r="C5" s="8" t="s">
        <v>40</v>
      </c>
    </row>
    <row r="6" spans="1:3" x14ac:dyDescent="0.25">
      <c r="A6" s="8" t="s">
        <v>78</v>
      </c>
      <c r="B6" s="9" t="s">
        <v>79</v>
      </c>
      <c r="C6" s="8" t="s">
        <v>43</v>
      </c>
    </row>
    <row r="7" spans="1:3" x14ac:dyDescent="0.25">
      <c r="A7" s="8" t="s">
        <v>80</v>
      </c>
      <c r="B7" s="9" t="s">
        <v>81</v>
      </c>
      <c r="C7" s="8" t="s">
        <v>43</v>
      </c>
    </row>
    <row r="8" spans="1:3" x14ac:dyDescent="0.25">
      <c r="A8" s="8" t="s">
        <v>82</v>
      </c>
      <c r="B8" s="9" t="s">
        <v>83</v>
      </c>
      <c r="C8" s="8" t="s">
        <v>43</v>
      </c>
    </row>
    <row r="9" spans="1:3" x14ac:dyDescent="0.25">
      <c r="A9" s="8" t="s">
        <v>84</v>
      </c>
      <c r="B9" s="9" t="s">
        <v>85</v>
      </c>
      <c r="C9" s="8" t="s">
        <v>43</v>
      </c>
    </row>
    <row r="10" spans="1:3" x14ac:dyDescent="0.25">
      <c r="A10" s="8" t="s">
        <v>86</v>
      </c>
      <c r="B10" s="9" t="s">
        <v>87</v>
      </c>
      <c r="C10" s="8" t="s">
        <v>52</v>
      </c>
    </row>
    <row r="11" spans="1:3" x14ac:dyDescent="0.25">
      <c r="A11" s="8" t="s">
        <v>88</v>
      </c>
      <c r="B11" s="9" t="s">
        <v>89</v>
      </c>
      <c r="C11" s="8" t="s">
        <v>55</v>
      </c>
    </row>
    <row r="12" spans="1:3" x14ac:dyDescent="0.25">
      <c r="A12" s="8" t="s">
        <v>90</v>
      </c>
      <c r="B12" s="9" t="s">
        <v>91</v>
      </c>
      <c r="C12" s="8" t="s">
        <v>58</v>
      </c>
    </row>
    <row r="13" spans="1:3" x14ac:dyDescent="0.25">
      <c r="A13" s="8" t="s">
        <v>92</v>
      </c>
      <c r="B13" s="9" t="s">
        <v>93</v>
      </c>
      <c r="C13" s="8" t="s">
        <v>61</v>
      </c>
    </row>
    <row r="14" spans="1:3" x14ac:dyDescent="0.25">
      <c r="A14" s="8" t="s">
        <v>94</v>
      </c>
      <c r="B14" s="9" t="s">
        <v>95</v>
      </c>
      <c r="C14" s="8" t="s">
        <v>43</v>
      </c>
    </row>
    <row r="15" spans="1:3" x14ac:dyDescent="0.25">
      <c r="A15" s="8" t="s">
        <v>96</v>
      </c>
      <c r="B15" s="9" t="s">
        <v>97</v>
      </c>
      <c r="C15" s="8" t="s">
        <v>55</v>
      </c>
    </row>
    <row r="16" spans="1:3" x14ac:dyDescent="0.25">
      <c r="A16" s="8" t="s">
        <v>98</v>
      </c>
      <c r="B16" s="9" t="s">
        <v>99</v>
      </c>
      <c r="C16" s="8" t="s">
        <v>40</v>
      </c>
    </row>
    <row r="17" spans="1:3" x14ac:dyDescent="0.25">
      <c r="A17" s="8" t="s">
        <v>100</v>
      </c>
      <c r="B17" s="9" t="s">
        <v>101</v>
      </c>
      <c r="C17" s="8" t="s">
        <v>70</v>
      </c>
    </row>
    <row r="18" spans="1:3" x14ac:dyDescent="0.25">
      <c r="A18" s="8" t="s">
        <v>102</v>
      </c>
      <c r="B18" s="9" t="s">
        <v>103</v>
      </c>
      <c r="C18" s="8" t="s">
        <v>43</v>
      </c>
    </row>
    <row r="19" spans="1:3" x14ac:dyDescent="0.25">
      <c r="A19" s="8" t="s">
        <v>104</v>
      </c>
      <c r="B19" s="9" t="s">
        <v>105</v>
      </c>
      <c r="C19" s="8" t="s">
        <v>52</v>
      </c>
    </row>
    <row r="20" spans="1:3" x14ac:dyDescent="0.25">
      <c r="A20" s="8" t="s">
        <v>106</v>
      </c>
      <c r="B20" s="9" t="s">
        <v>107</v>
      </c>
      <c r="C20" s="8" t="s">
        <v>61</v>
      </c>
    </row>
    <row r="21" spans="1:3" x14ac:dyDescent="0.25">
      <c r="A21" s="8" t="s">
        <v>108</v>
      </c>
      <c r="B21" s="9" t="s">
        <v>109</v>
      </c>
      <c r="C21" s="8" t="s">
        <v>55</v>
      </c>
    </row>
  </sheetData>
  <mergeCells count="1">
    <mergeCell ref="A1:C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30"/>
  <sheetViews>
    <sheetView showGridLines="0" tabSelected="1" workbookViewId="0">
      <selection activeCell="I5" sqref="I5"/>
    </sheetView>
  </sheetViews>
  <sheetFormatPr defaultRowHeight="15" x14ac:dyDescent="0.25"/>
  <cols>
    <col min="1" max="1" width="18" customWidth="1"/>
    <col min="2" max="2" width="48" customWidth="1"/>
    <col min="3" max="3" width="28" customWidth="1"/>
    <col min="4" max="4" width="14" customWidth="1"/>
    <col min="5" max="5" width="22" customWidth="1"/>
    <col min="6" max="6" width="20" customWidth="1"/>
    <col min="7" max="7" width="18" customWidth="1"/>
    <col min="8" max="8" width="22" customWidth="1"/>
    <col min="9" max="9" width="26" customWidth="1"/>
  </cols>
  <sheetData>
    <row r="1" spans="1:9" ht="18.75" x14ac:dyDescent="0.3">
      <c r="A1" s="21" t="s">
        <v>110</v>
      </c>
      <c r="B1" s="20"/>
      <c r="C1" s="20"/>
      <c r="D1" s="20"/>
      <c r="E1" s="20"/>
      <c r="F1" s="20"/>
      <c r="G1" s="20"/>
      <c r="H1" s="20"/>
      <c r="I1" s="20"/>
    </row>
    <row r="3" spans="1:9" x14ac:dyDescent="0.25">
      <c r="A3" s="24" t="s">
        <v>111</v>
      </c>
      <c r="B3" s="20"/>
      <c r="C3" s="20"/>
      <c r="D3" s="20"/>
      <c r="E3" s="20"/>
      <c r="F3" s="20"/>
      <c r="G3" s="20"/>
      <c r="H3" s="20"/>
      <c r="I3" s="20"/>
    </row>
    <row r="4" spans="1:9" x14ac:dyDescent="0.25">
      <c r="A4" s="10" t="s">
        <v>32</v>
      </c>
      <c r="B4" s="10" t="s">
        <v>112</v>
      </c>
      <c r="C4" s="10" t="s">
        <v>113</v>
      </c>
      <c r="D4" s="10" t="s">
        <v>114</v>
      </c>
      <c r="E4" s="10" t="s">
        <v>115</v>
      </c>
      <c r="F4" s="10" t="s">
        <v>116</v>
      </c>
      <c r="G4" s="10" t="s">
        <v>117</v>
      </c>
      <c r="H4" s="10" t="s">
        <v>118</v>
      </c>
      <c r="I4" s="10" t="s">
        <v>119</v>
      </c>
    </row>
    <row r="5" spans="1:9" ht="24" customHeight="1" x14ac:dyDescent="0.25">
      <c r="A5" s="11" t="s">
        <v>35</v>
      </c>
      <c r="B5" s="3" t="s">
        <v>36</v>
      </c>
      <c r="C5" s="12" t="str">
        <f ca="1">IFERROR(_xludf.XLOOKUP(B5,Database_B!$B$4:$B$21,Database_B!$B$4:$B$21,"No exact match"),"No exact match")</f>
        <v>No exact match</v>
      </c>
      <c r="D5" s="13" t="str">
        <f t="shared" ref="D5:D19" ca="1" si="0">IF(C5="No exact match","No","Yes")</f>
        <v>No</v>
      </c>
      <c r="E5" s="5" t="s">
        <v>28</v>
      </c>
      <c r="F5" s="14" t="s">
        <v>28</v>
      </c>
      <c r="G5" s="14" t="s">
        <v>28</v>
      </c>
      <c r="H5" s="5" t="s">
        <v>28</v>
      </c>
      <c r="I5" s="5" t="s">
        <v>28</v>
      </c>
    </row>
    <row r="6" spans="1:9" ht="24" customHeight="1" x14ac:dyDescent="0.25">
      <c r="A6" s="11" t="s">
        <v>38</v>
      </c>
      <c r="B6" s="3" t="s">
        <v>39</v>
      </c>
      <c r="C6" s="12" t="str">
        <f ca="1">IFERROR(_xludf.XLOOKUP(B6,Database_B!$B$4:$B$21,Database_B!$B$4:$B$21,"No exact match"),"No exact match")</f>
        <v>No exact match</v>
      </c>
      <c r="D6" s="13" t="str">
        <f t="shared" ca="1" si="0"/>
        <v>No</v>
      </c>
      <c r="E6" s="5" t="s">
        <v>28</v>
      </c>
      <c r="F6" s="14" t="s">
        <v>28</v>
      </c>
      <c r="G6" s="14" t="s">
        <v>28</v>
      </c>
      <c r="H6" s="5" t="s">
        <v>28</v>
      </c>
      <c r="I6" s="5" t="s">
        <v>28</v>
      </c>
    </row>
    <row r="7" spans="1:9" ht="24" customHeight="1" x14ac:dyDescent="0.25">
      <c r="A7" s="11" t="s">
        <v>41</v>
      </c>
      <c r="B7" s="3" t="s">
        <v>42</v>
      </c>
      <c r="C7" s="12" t="str">
        <f ca="1">IFERROR(_xludf.XLOOKUP(B7,Database_B!$B$4:$B$21,Database_B!$B$4:$B$21,"No exact match"),"No exact match")</f>
        <v>No exact match</v>
      </c>
      <c r="D7" s="13" t="str">
        <f t="shared" ca="1" si="0"/>
        <v>No</v>
      </c>
      <c r="E7" s="5" t="s">
        <v>28</v>
      </c>
      <c r="F7" s="14" t="s">
        <v>28</v>
      </c>
      <c r="G7" s="14" t="s">
        <v>28</v>
      </c>
      <c r="H7" s="5" t="s">
        <v>28</v>
      </c>
      <c r="I7" s="5" t="s">
        <v>28</v>
      </c>
    </row>
    <row r="8" spans="1:9" ht="24" customHeight="1" x14ac:dyDescent="0.25">
      <c r="A8" s="11" t="s">
        <v>44</v>
      </c>
      <c r="B8" s="3" t="s">
        <v>45</v>
      </c>
      <c r="C8" s="12" t="str">
        <f ca="1">IFERROR(_xludf.XLOOKUP(B8,Database_B!$B$4:$B$21,Database_B!$B$4:$B$21,"No exact match"),"No exact match")</f>
        <v>No exact match</v>
      </c>
      <c r="D8" s="13" t="str">
        <f t="shared" ca="1" si="0"/>
        <v>No</v>
      </c>
      <c r="E8" s="5" t="s">
        <v>28</v>
      </c>
      <c r="F8" s="14" t="s">
        <v>28</v>
      </c>
      <c r="G8" s="14" t="s">
        <v>28</v>
      </c>
      <c r="H8" s="5" t="s">
        <v>28</v>
      </c>
      <c r="I8" s="5" t="s">
        <v>28</v>
      </c>
    </row>
    <row r="9" spans="1:9" ht="24" customHeight="1" x14ac:dyDescent="0.25">
      <c r="A9" s="11" t="s">
        <v>46</v>
      </c>
      <c r="B9" s="3" t="s">
        <v>47</v>
      </c>
      <c r="C9" s="12" t="str">
        <f ca="1">IFERROR(_xludf.XLOOKUP(B9,Database_B!$B$4:$B$21,Database_B!$B$4:$B$21,"No exact match"),"No exact match")</f>
        <v>No exact match</v>
      </c>
      <c r="D9" s="13" t="str">
        <f t="shared" ca="1" si="0"/>
        <v>No</v>
      </c>
      <c r="E9" s="5" t="s">
        <v>28</v>
      </c>
      <c r="F9" s="14" t="s">
        <v>28</v>
      </c>
      <c r="G9" s="14" t="s">
        <v>28</v>
      </c>
      <c r="H9" s="5" t="s">
        <v>28</v>
      </c>
      <c r="I9" s="5" t="s">
        <v>28</v>
      </c>
    </row>
    <row r="10" spans="1:9" ht="24" customHeight="1" x14ac:dyDescent="0.25">
      <c r="A10" s="11" t="s">
        <v>48</v>
      </c>
      <c r="B10" s="3" t="s">
        <v>49</v>
      </c>
      <c r="C10" s="12" t="str">
        <f ca="1">IFERROR(_xludf.XLOOKUP(B10,Database_B!$B$4:$B$21,Database_B!$B$4:$B$21,"No exact match"),"No exact match")</f>
        <v>No exact match</v>
      </c>
      <c r="D10" s="13" t="str">
        <f t="shared" ca="1" si="0"/>
        <v>No</v>
      </c>
      <c r="E10" s="5" t="s">
        <v>28</v>
      </c>
      <c r="F10" s="14" t="s">
        <v>28</v>
      </c>
      <c r="G10" s="14" t="s">
        <v>28</v>
      </c>
      <c r="H10" s="5" t="s">
        <v>28</v>
      </c>
      <c r="I10" s="5" t="s">
        <v>28</v>
      </c>
    </row>
    <row r="11" spans="1:9" ht="24" customHeight="1" x14ac:dyDescent="0.25">
      <c r="A11" s="11" t="s">
        <v>50</v>
      </c>
      <c r="B11" s="3" t="s">
        <v>51</v>
      </c>
      <c r="C11" s="12" t="str">
        <f ca="1">IFERROR(_xludf.XLOOKUP(B11,Database_B!$B$4:$B$21,Database_B!$B$4:$B$21,"No exact match"),"No exact match")</f>
        <v>No exact match</v>
      </c>
      <c r="D11" s="13" t="str">
        <f t="shared" ca="1" si="0"/>
        <v>No</v>
      </c>
      <c r="E11" s="5" t="s">
        <v>28</v>
      </c>
      <c r="F11" s="14" t="s">
        <v>28</v>
      </c>
      <c r="G11" s="14" t="s">
        <v>28</v>
      </c>
      <c r="H11" s="5" t="s">
        <v>28</v>
      </c>
      <c r="I11" s="5" t="s">
        <v>28</v>
      </c>
    </row>
    <row r="12" spans="1:9" ht="24" customHeight="1" x14ac:dyDescent="0.25">
      <c r="A12" s="11" t="s">
        <v>53</v>
      </c>
      <c r="B12" s="3" t="s">
        <v>54</v>
      </c>
      <c r="C12" s="12" t="str">
        <f ca="1">IFERROR(_xludf.XLOOKUP(B12,Database_B!$B$4:$B$21,Database_B!$B$4:$B$21,"No exact match"),"No exact match")</f>
        <v>No exact match</v>
      </c>
      <c r="D12" s="13" t="str">
        <f t="shared" ca="1" si="0"/>
        <v>No</v>
      </c>
      <c r="E12" s="5" t="s">
        <v>28</v>
      </c>
      <c r="F12" s="14" t="s">
        <v>28</v>
      </c>
      <c r="G12" s="14" t="s">
        <v>28</v>
      </c>
      <c r="H12" s="5" t="s">
        <v>28</v>
      </c>
      <c r="I12" s="5" t="s">
        <v>28</v>
      </c>
    </row>
    <row r="13" spans="1:9" ht="24" customHeight="1" x14ac:dyDescent="0.25">
      <c r="A13" s="11" t="s">
        <v>56</v>
      </c>
      <c r="B13" s="3" t="s">
        <v>57</v>
      </c>
      <c r="C13" s="12" t="str">
        <f ca="1">IFERROR(_xludf.XLOOKUP(B13,Database_B!$B$4:$B$21,Database_B!$B$4:$B$21,"No exact match"),"No exact match")</f>
        <v>No exact match</v>
      </c>
      <c r="D13" s="13" t="str">
        <f t="shared" ca="1" si="0"/>
        <v>No</v>
      </c>
      <c r="E13" s="5" t="s">
        <v>28</v>
      </c>
      <c r="F13" s="14" t="s">
        <v>28</v>
      </c>
      <c r="G13" s="14" t="s">
        <v>28</v>
      </c>
      <c r="H13" s="5" t="s">
        <v>28</v>
      </c>
      <c r="I13" s="5" t="s">
        <v>28</v>
      </c>
    </row>
    <row r="14" spans="1:9" ht="24" customHeight="1" x14ac:dyDescent="0.25">
      <c r="A14" s="11" t="s">
        <v>59</v>
      </c>
      <c r="B14" s="3" t="s">
        <v>60</v>
      </c>
      <c r="C14" s="12" t="str">
        <f ca="1">IFERROR(_xludf.XLOOKUP(B14,Database_B!$B$4:$B$21,Database_B!$B$4:$B$21,"No exact match"),"No exact match")</f>
        <v>No exact match</v>
      </c>
      <c r="D14" s="13" t="str">
        <f t="shared" ca="1" si="0"/>
        <v>No</v>
      </c>
      <c r="E14" s="5" t="s">
        <v>28</v>
      </c>
      <c r="F14" s="14" t="s">
        <v>28</v>
      </c>
      <c r="G14" s="14" t="s">
        <v>28</v>
      </c>
      <c r="H14" s="5" t="s">
        <v>28</v>
      </c>
      <c r="I14" s="5" t="s">
        <v>28</v>
      </c>
    </row>
    <row r="15" spans="1:9" ht="24" customHeight="1" x14ac:dyDescent="0.25">
      <c r="A15" s="11" t="s">
        <v>62</v>
      </c>
      <c r="B15" s="3" t="s">
        <v>63</v>
      </c>
      <c r="C15" s="12" t="str">
        <f ca="1">IFERROR(_xludf.XLOOKUP(B15,Database_B!$B$4:$B$21,Database_B!$B$4:$B$21,"No exact match"),"No exact match")</f>
        <v>No exact match</v>
      </c>
      <c r="D15" s="13" t="str">
        <f t="shared" ca="1" si="0"/>
        <v>No</v>
      </c>
      <c r="E15" s="5" t="s">
        <v>28</v>
      </c>
      <c r="F15" s="14" t="s">
        <v>28</v>
      </c>
      <c r="G15" s="14" t="s">
        <v>28</v>
      </c>
      <c r="H15" s="5" t="s">
        <v>28</v>
      </c>
      <c r="I15" s="5" t="s">
        <v>28</v>
      </c>
    </row>
    <row r="16" spans="1:9" ht="24" customHeight="1" x14ac:dyDescent="0.25">
      <c r="A16" s="11" t="s">
        <v>64</v>
      </c>
      <c r="B16" s="3" t="s">
        <v>65</v>
      </c>
      <c r="C16" s="12" t="str">
        <f ca="1">IFERROR(_xludf.XLOOKUP(B16,Database_B!$B$4:$B$21,Database_B!$B$4:$B$21,"No exact match"),"No exact match")</f>
        <v>No exact match</v>
      </c>
      <c r="D16" s="13" t="str">
        <f t="shared" ca="1" si="0"/>
        <v>No</v>
      </c>
      <c r="E16" s="5" t="s">
        <v>28</v>
      </c>
      <c r="F16" s="14" t="s">
        <v>28</v>
      </c>
      <c r="G16" s="14" t="s">
        <v>28</v>
      </c>
      <c r="H16" s="5" t="s">
        <v>28</v>
      </c>
      <c r="I16" s="5" t="s">
        <v>28</v>
      </c>
    </row>
    <row r="17" spans="1:9" ht="24" customHeight="1" x14ac:dyDescent="0.25">
      <c r="A17" s="11" t="s">
        <v>66</v>
      </c>
      <c r="B17" s="3" t="s">
        <v>67</v>
      </c>
      <c r="C17" s="12" t="str">
        <f ca="1">IFERROR(_xludf.XLOOKUP(B17,Database_B!$B$4:$B$21,Database_B!$B$4:$B$21,"No exact match"),"No exact match")</f>
        <v>No exact match</v>
      </c>
      <c r="D17" s="13" t="str">
        <f t="shared" ca="1" si="0"/>
        <v>No</v>
      </c>
      <c r="E17" s="5" t="s">
        <v>28</v>
      </c>
      <c r="F17" s="14" t="s">
        <v>28</v>
      </c>
      <c r="G17" s="14" t="s">
        <v>28</v>
      </c>
      <c r="H17" s="5" t="s">
        <v>28</v>
      </c>
      <c r="I17" s="5" t="s">
        <v>28</v>
      </c>
    </row>
    <row r="18" spans="1:9" ht="24" customHeight="1" x14ac:dyDescent="0.25">
      <c r="A18" s="11" t="s">
        <v>68</v>
      </c>
      <c r="B18" s="3" t="s">
        <v>69</v>
      </c>
      <c r="C18" s="12" t="str">
        <f ca="1">IFERROR(_xludf.XLOOKUP(B18,Database_B!$B$4:$B$21,Database_B!$B$4:$B$21,"No exact match"),"No exact match")</f>
        <v>No exact match</v>
      </c>
      <c r="D18" s="13" t="str">
        <f t="shared" ca="1" si="0"/>
        <v>No</v>
      </c>
      <c r="E18" s="5" t="s">
        <v>28</v>
      </c>
      <c r="F18" s="14" t="s">
        <v>28</v>
      </c>
      <c r="G18" s="14" t="s">
        <v>28</v>
      </c>
      <c r="H18" s="5" t="s">
        <v>28</v>
      </c>
      <c r="I18" s="5" t="s">
        <v>28</v>
      </c>
    </row>
    <row r="19" spans="1:9" ht="24" customHeight="1" x14ac:dyDescent="0.25">
      <c r="A19" s="11" t="s">
        <v>71</v>
      </c>
      <c r="B19" s="3" t="s">
        <v>72</v>
      </c>
      <c r="C19" s="12" t="str">
        <f ca="1">IFERROR(_xludf.XLOOKUP(B19,Database_B!$B$4:$B$21,Database_B!$B$4:$B$21,"No exact match"),"No exact match")</f>
        <v>No exact match</v>
      </c>
      <c r="D19" s="13" t="str">
        <f t="shared" ca="1" si="0"/>
        <v>No</v>
      </c>
      <c r="E19" s="5" t="s">
        <v>28</v>
      </c>
      <c r="F19" s="14" t="s">
        <v>28</v>
      </c>
      <c r="G19" s="14" t="s">
        <v>28</v>
      </c>
      <c r="H19" s="5" t="s">
        <v>28</v>
      </c>
      <c r="I19" s="5" t="s">
        <v>28</v>
      </c>
    </row>
    <row r="20" spans="1:9" x14ac:dyDescent="0.25">
      <c r="A20" s="11"/>
      <c r="B20" s="11"/>
      <c r="C20" s="11"/>
      <c r="D20" s="11"/>
      <c r="E20" s="11"/>
      <c r="F20" s="11"/>
      <c r="G20" s="11"/>
      <c r="H20" s="11"/>
      <c r="I20" s="11"/>
    </row>
    <row r="21" spans="1:9" x14ac:dyDescent="0.25">
      <c r="A21" s="11"/>
      <c r="B21" s="11"/>
      <c r="C21" s="11"/>
      <c r="D21" s="11"/>
      <c r="E21" s="11"/>
      <c r="F21" s="11"/>
      <c r="G21" s="11"/>
      <c r="H21" s="11"/>
      <c r="I21" s="11"/>
    </row>
    <row r="22" spans="1:9" x14ac:dyDescent="0.25">
      <c r="A22" s="1" t="s">
        <v>120</v>
      </c>
      <c r="B22" s="11"/>
      <c r="C22" s="11"/>
      <c r="D22" s="22" t="s">
        <v>121</v>
      </c>
      <c r="E22" s="23"/>
      <c r="F22" s="23"/>
      <c r="G22" s="23"/>
      <c r="H22" s="23"/>
      <c r="I22" s="23"/>
    </row>
    <row r="23" spans="1:9" x14ac:dyDescent="0.25">
      <c r="A23" s="18" t="s">
        <v>122</v>
      </c>
      <c r="B23" s="17">
        <f ca="1">COUNTIF(D5:D19,"Yes")</f>
        <v>0</v>
      </c>
      <c r="C23" s="11"/>
      <c r="D23" s="25" t="s">
        <v>123</v>
      </c>
      <c r="E23" s="20"/>
      <c r="F23" s="20"/>
      <c r="G23" s="20"/>
      <c r="H23" s="20"/>
      <c r="I23" s="20"/>
    </row>
    <row r="24" spans="1:9" x14ac:dyDescent="0.25">
      <c r="A24" s="18" t="s">
        <v>124</v>
      </c>
      <c r="B24" s="17">
        <f ca="1">COUNTIF(D5:D19,"No")</f>
        <v>15</v>
      </c>
      <c r="C24" s="11"/>
      <c r="D24" s="23"/>
      <c r="E24" s="23"/>
      <c r="F24" s="23"/>
      <c r="G24" s="23"/>
      <c r="H24" s="23"/>
      <c r="I24" s="23"/>
    </row>
    <row r="25" spans="1:9" ht="30" x14ac:dyDescent="0.25">
      <c r="A25" s="18" t="s">
        <v>125</v>
      </c>
      <c r="B25" s="17">
        <f>COUNTIF(F5:F19,"Matched")</f>
        <v>0</v>
      </c>
      <c r="C25" s="11"/>
      <c r="D25" s="11"/>
      <c r="E25" s="11"/>
      <c r="F25" s="11"/>
      <c r="G25" s="11"/>
      <c r="H25" s="11"/>
      <c r="I25" s="11"/>
    </row>
    <row r="26" spans="1:9" x14ac:dyDescent="0.25">
      <c r="A26" s="16" t="s">
        <v>126</v>
      </c>
      <c r="B26" s="17">
        <f>COUNTIF(F5:F19,"Unresolved")</f>
        <v>0</v>
      </c>
      <c r="C26" s="11"/>
      <c r="D26" s="15" t="s">
        <v>127</v>
      </c>
      <c r="E26" s="11"/>
      <c r="F26" s="11"/>
      <c r="G26" s="11"/>
      <c r="H26" s="11"/>
      <c r="I26" s="11"/>
    </row>
    <row r="27" spans="1:9" x14ac:dyDescent="0.25">
      <c r="A27" s="11"/>
      <c r="B27" s="11"/>
      <c r="C27" s="11"/>
      <c r="D27" s="11" t="s">
        <v>128</v>
      </c>
      <c r="E27" s="11" t="s">
        <v>129</v>
      </c>
      <c r="F27" s="11"/>
      <c r="G27" s="11"/>
      <c r="H27" s="11"/>
      <c r="I27" s="11"/>
    </row>
    <row r="28" spans="1:9" x14ac:dyDescent="0.25">
      <c r="A28" s="11"/>
      <c r="B28" s="11"/>
      <c r="C28" s="11"/>
      <c r="D28" s="11" t="s">
        <v>130</v>
      </c>
      <c r="E28" s="11" t="s">
        <v>131</v>
      </c>
      <c r="F28" s="11"/>
      <c r="G28" s="11"/>
      <c r="H28" s="11"/>
      <c r="I28" s="11"/>
    </row>
    <row r="29" spans="1:9" x14ac:dyDescent="0.25">
      <c r="A29" s="11"/>
      <c r="B29" s="11"/>
      <c r="C29" s="11"/>
      <c r="D29" s="11" t="s">
        <v>132</v>
      </c>
      <c r="E29" s="11" t="s">
        <v>133</v>
      </c>
      <c r="F29" s="11"/>
      <c r="G29" s="11"/>
      <c r="H29" s="11"/>
      <c r="I29" s="11"/>
    </row>
    <row r="30" spans="1:9" x14ac:dyDescent="0.25">
      <c r="A30" s="11"/>
      <c r="B30" s="11"/>
      <c r="C30" s="11"/>
      <c r="D30" s="11" t="s">
        <v>134</v>
      </c>
      <c r="E30" s="11" t="s">
        <v>135</v>
      </c>
      <c r="F30" s="11"/>
      <c r="G30" s="11"/>
      <c r="H30" s="11"/>
      <c r="I30" s="11"/>
    </row>
  </sheetData>
  <mergeCells count="4">
    <mergeCell ref="A1:I1"/>
    <mergeCell ref="D22:I22"/>
    <mergeCell ref="A3:I3"/>
    <mergeCell ref="D23:I24"/>
  </mergeCell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Start Here</vt:lpstr>
      <vt:lpstr>Database_A</vt:lpstr>
      <vt:lpstr>Database_B</vt:lpstr>
      <vt:lpstr>Matching_Workspace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Nithithanatchinnapat, Benyawarath</cp:lastModifiedBy>
  <dcterms:modified xsi:type="dcterms:W3CDTF">2026-04-08T16:46:57Z</dcterms:modified>
</cp:coreProperties>
</file>